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6440" activeTab="0"/>
  </bookViews>
  <sheets>
    <sheet name="C4" sheetId="1" r:id="rId1"/>
    <sheet name="C3" sheetId="2" r:id="rId2"/>
    <sheet name="Hoja3" sheetId="3" r:id="rId3"/>
  </sheets>
  <definedNames>
    <definedName name="_xlnm.Print_Titles" localSheetId="1">'C3'!$1:$7</definedName>
    <definedName name="_xlnm.Print_Titles" localSheetId="0">'C4'!$1:$8</definedName>
  </definedNames>
  <calcPr fullCalcOnLoad="1"/>
</workbook>
</file>

<file path=xl/sharedStrings.xml><?xml version="1.0" encoding="utf-8"?>
<sst xmlns="http://schemas.openxmlformats.org/spreadsheetml/2006/main" count="1406" uniqueCount="418">
  <si>
    <t>CANTIDAD</t>
  </si>
  <si>
    <t>MODELO</t>
  </si>
  <si>
    <t>SISTEMA RADIADOR Y ANTENA</t>
  </si>
  <si>
    <t>S/N</t>
  </si>
  <si>
    <t>G6-450-HELIAX</t>
  </si>
  <si>
    <t>AIRE A.A  BAJA HUMEDAD PARED</t>
  </si>
  <si>
    <t>1997N64567</t>
  </si>
  <si>
    <t>TIPO SITE</t>
  </si>
  <si>
    <t>TIERRAS FISICAS (PROTECCION DE DESCARGAS )</t>
  </si>
  <si>
    <t>TFP</t>
  </si>
  <si>
    <t xml:space="preserve">AT-120 45 MTS </t>
  </si>
  <si>
    <t>HARRIS</t>
  </si>
  <si>
    <t>ANDREW</t>
  </si>
  <si>
    <t>MEI</t>
  </si>
  <si>
    <t>REPETIDOR MATRA</t>
  </si>
  <si>
    <t>MC9600</t>
  </si>
  <si>
    <t>PLANTA DE EMERGENCIA (SELMEC)</t>
  </si>
  <si>
    <t>SELMEC</t>
  </si>
  <si>
    <t>TOTAL</t>
  </si>
  <si>
    <t>SISTEMA RADIADOR Y ANTENAS</t>
  </si>
  <si>
    <t>AIRE A.A. TIPO VERTICAL C.</t>
  </si>
  <si>
    <t>V24AOOA1FDPG-NT</t>
  </si>
  <si>
    <t>TIERRAS FISICAS (P. DE DESCARGAS )</t>
  </si>
  <si>
    <t>TORRE AUTO SOPORTADA</t>
  </si>
  <si>
    <t>STT-A 45 MTS. / TFP</t>
  </si>
  <si>
    <t>HSFNA0049546</t>
  </si>
  <si>
    <t>HSFNA0047603</t>
  </si>
  <si>
    <t>PLANTA DE EMERGENCIA(SELMEC)</t>
  </si>
  <si>
    <t>TORRE 58 MTS ROHN</t>
  </si>
  <si>
    <t xml:space="preserve">AIRE A.A. TIPO VERTICAL C </t>
  </si>
  <si>
    <t xml:space="preserve">AT-120 60 MTS </t>
  </si>
  <si>
    <t>RADIO Y MODEM MICROONDAS(AHOME)</t>
  </si>
  <si>
    <t>HSFNA0047561</t>
  </si>
  <si>
    <t>RADIO Y MODEM MICROONDAS8(U.A.GUASAVE)</t>
  </si>
  <si>
    <t>HSFNA0049393</t>
  </si>
  <si>
    <t xml:space="preserve">AT-120 40 MTS / </t>
  </si>
  <si>
    <t>TIERRAS FISICAS</t>
  </si>
  <si>
    <t>RADIO Y MODEM MICROONDAS(TETAMECHE)</t>
  </si>
  <si>
    <t>HSFNA0047595</t>
  </si>
  <si>
    <t>HSFNA0049405</t>
  </si>
  <si>
    <t>TOTAL ZONA NORTE</t>
  </si>
  <si>
    <t>25G100D190</t>
  </si>
  <si>
    <t>TORRE AUTOSOPORTADA</t>
  </si>
  <si>
    <t>AT-120 60 MTS / TFP</t>
  </si>
  <si>
    <t>HSFNA0047599</t>
  </si>
  <si>
    <t>HSFNA8241587</t>
  </si>
  <si>
    <t>HSFNA0047607</t>
  </si>
  <si>
    <t>PLANTA DE EMERGENCIA</t>
  </si>
  <si>
    <t>LM332843-0499</t>
  </si>
  <si>
    <t>OTTOMOTORES</t>
  </si>
  <si>
    <t>AIRE A.A.</t>
  </si>
  <si>
    <t>2500N38392</t>
  </si>
  <si>
    <t>CARRIER</t>
  </si>
  <si>
    <t>AT-120 45 MTS / TFP</t>
  </si>
  <si>
    <t>HSFNA0047549</t>
  </si>
  <si>
    <t>HSFNA0047602</t>
  </si>
  <si>
    <t>HSFNA0047605</t>
  </si>
  <si>
    <t>AIRE A.A. TIPO VERTICAL C</t>
  </si>
  <si>
    <t xml:space="preserve">STT-A DE 45 MTS  </t>
  </si>
  <si>
    <t>HSFNA0049269</t>
  </si>
  <si>
    <t>HSFNA0049284</t>
  </si>
  <si>
    <t>TOTAL ZONA CENTRO</t>
  </si>
  <si>
    <t>HSFNA0047524</t>
  </si>
  <si>
    <t>HSFNA0049492</t>
  </si>
  <si>
    <t xml:space="preserve">STT-A 60 MTS </t>
  </si>
  <si>
    <t xml:space="preserve">AIRE A.A. </t>
  </si>
  <si>
    <t>AS- 35MTS / TFP</t>
  </si>
  <si>
    <t>TOTAL ZONA SUR</t>
  </si>
  <si>
    <t>CONMUTADOR</t>
  </si>
  <si>
    <t>MATRA</t>
  </si>
  <si>
    <t>UPS</t>
  </si>
  <si>
    <t>MOBILIARIO Y EQUIPO</t>
  </si>
  <si>
    <t>HSFNA0047598</t>
  </si>
  <si>
    <t>HARRRIS</t>
  </si>
  <si>
    <t xml:space="preserve">CONMUTADOR </t>
  </si>
  <si>
    <t>VARIOS</t>
  </si>
  <si>
    <t>AT-60 50 MTS / TFP</t>
  </si>
  <si>
    <t>HSFNA8241571</t>
  </si>
  <si>
    <t>REPETIDOR</t>
  </si>
  <si>
    <t>Nº.-SERIE</t>
  </si>
  <si>
    <t>AS-  45MTS / TFP</t>
  </si>
  <si>
    <t>RADIO Y MODEM MICROONDAS(MOCORITO )</t>
  </si>
  <si>
    <t xml:space="preserve">TOTAL ZONA NORTE </t>
  </si>
  <si>
    <t>TOTAL GENERAL EN DLLS</t>
  </si>
  <si>
    <t>TOTAL EN LOS C4</t>
  </si>
  <si>
    <t>CERRO TOPOLOBAMPO (ZONA NTE)</t>
  </si>
  <si>
    <t xml:space="preserve">COSTO  DLLS. </t>
  </si>
  <si>
    <t>CERRO TETAMECHE (ZONA NTE)</t>
  </si>
  <si>
    <t>COSALA (ZONA SUR)</t>
  </si>
  <si>
    <t>REPETIDOR INDEPENDIENTE G3 AGR-IP</t>
  </si>
  <si>
    <t>SAN IGNACIO (ZONA SUR)</t>
  </si>
  <si>
    <t>CERRO NEVERIA (ZONA SUR)</t>
  </si>
  <si>
    <t xml:space="preserve">COSTO DLLS. </t>
  </si>
  <si>
    <t>CERRO LOBERAS ( ZONA SUR)</t>
  </si>
  <si>
    <t>CERRO PALMA (ZONA SUR)</t>
  </si>
  <si>
    <t>ESCUINAPA (ZONA SUR)</t>
  </si>
  <si>
    <t>CERRO  EL GALLO (ZONA CENTRO)</t>
  </si>
  <si>
    <t>RADIO Y MODEM MICROONDAS (U.A.GUASAVE)</t>
  </si>
  <si>
    <t>CERRO MOCHOMO (ZONA CENTRO)</t>
  </si>
  <si>
    <t>CERRO PINTO (ZONA CENTRO)</t>
  </si>
  <si>
    <t>HSFNA0047550</t>
  </si>
  <si>
    <t>CERRO  LOMA PELADA (ZONA CENTRO)</t>
  </si>
  <si>
    <t>CERRO TULE ( ZONA CENTRO)</t>
  </si>
  <si>
    <t>ALCATEL</t>
  </si>
  <si>
    <t>COMISARIA ALTATA (ZONA CENTRO)</t>
  </si>
  <si>
    <t>EDIFICIO  NAVOLATO (ZONA CENTRO)</t>
  </si>
  <si>
    <t>CERRO CULAGUA (ZONA CENTRO)</t>
  </si>
  <si>
    <t xml:space="preserve">RELACION DE EQUIPO INSTALADO EN LOS EDIFICIOS DE C4 EN EL EDO. </t>
  </si>
  <si>
    <t>C4 LOS MOCHIS</t>
  </si>
  <si>
    <t>C4 MAZATLAN</t>
  </si>
  <si>
    <t>C4 CULIACAN</t>
  </si>
  <si>
    <t>PLATAFORMA DE MONITOREO Y CONMUTACION</t>
  </si>
  <si>
    <t>TOTAL ZONA  SUR</t>
  </si>
  <si>
    <t>EDIFICIOS DE C4</t>
  </si>
  <si>
    <t>CERRO EL BIENESTAR (ZONA NTE)</t>
  </si>
  <si>
    <t>CERRO FRANCISCO (ZONA NTE)</t>
  </si>
  <si>
    <t>CERRO MEMORIA (ZONA NTE)</t>
  </si>
  <si>
    <t>U.A. GUASAVE (ZONA NTE)</t>
  </si>
  <si>
    <t>CERRO INDIO (ZONA SUR)</t>
  </si>
  <si>
    <t>RELACION DE EQUIPO INSTALADO EN LA ZONA NORTE DEL EDO.QUE DEPENDE DEL SISTEMA ESTATAL DE COMUNICACIONES (C4)</t>
  </si>
  <si>
    <t>Gobierno del Estado de Sinaloa</t>
  </si>
  <si>
    <t>Secretaría de Administración y Finanzas</t>
  </si>
  <si>
    <t>Subsecretaría de Administración</t>
  </si>
  <si>
    <t>DESCRIPCION</t>
  </si>
  <si>
    <t>SERIE</t>
  </si>
  <si>
    <t>MARCA</t>
  </si>
  <si>
    <t xml:space="preserve">Asignado </t>
  </si>
  <si>
    <t>N° Inventario</t>
  </si>
  <si>
    <t>SESESP</t>
  </si>
  <si>
    <t>SERVIDOR BLADE</t>
  </si>
  <si>
    <t>BL460C</t>
  </si>
  <si>
    <t>2M2609022X8</t>
  </si>
  <si>
    <t>HP</t>
  </si>
  <si>
    <t>SITE SESESP LOCAL</t>
  </si>
  <si>
    <t>2M2609022XH</t>
  </si>
  <si>
    <t>2M260902X7</t>
  </si>
  <si>
    <t>SERVIDOR DE ALMACENAMIENTO</t>
  </si>
  <si>
    <t>3PAR7200</t>
  </si>
  <si>
    <t>MXN4035779</t>
  </si>
  <si>
    <t>RACK PARA DISCO DURO</t>
  </si>
  <si>
    <t>M6710</t>
  </si>
  <si>
    <t>MXN6112CEC</t>
  </si>
  <si>
    <t>RACK PARA SERVIDORES NAVAJA</t>
  </si>
  <si>
    <t>C7000</t>
  </si>
  <si>
    <t>USE917LTDH</t>
  </si>
  <si>
    <t>0300350999</t>
  </si>
  <si>
    <t>GbE2c Layer 2/3 Ethernet Blade Switch</t>
  </si>
  <si>
    <t>438030-B21</t>
  </si>
  <si>
    <t>MY39092U2Z</t>
  </si>
  <si>
    <t>0300356960</t>
  </si>
  <si>
    <t>HP B-series 8/24c SAN Switch</t>
  </si>
  <si>
    <t>AJ821B</t>
  </si>
  <si>
    <t>CN8447B01E</t>
  </si>
  <si>
    <t>BROCADE</t>
  </si>
  <si>
    <t>MY39092U3P</t>
  </si>
  <si>
    <t>0300356961</t>
  </si>
  <si>
    <t>CN8447B03B</t>
  </si>
  <si>
    <t>SWITCH DE 48 PUERTOS CON POE</t>
  </si>
  <si>
    <t>CISCO</t>
  </si>
  <si>
    <t>CATALYST 2960 PLUS SERIES POE</t>
  </si>
  <si>
    <t>FCW2002A08F</t>
  </si>
  <si>
    <t>FCW2002A08K</t>
  </si>
  <si>
    <t>SWITCH DE 24 PUERTOS</t>
  </si>
  <si>
    <t>CATALYST 2960 G SERIES</t>
  </si>
  <si>
    <t>FOC1042X52D</t>
  </si>
  <si>
    <t>0300271931</t>
  </si>
  <si>
    <t>ROUTER DE 24 PUERTOS</t>
  </si>
  <si>
    <t>C3KX-NM-1G</t>
  </si>
  <si>
    <t>FDO1948F02B</t>
  </si>
  <si>
    <t>UPS 3000VA</t>
  </si>
  <si>
    <t>GXT3</t>
  </si>
  <si>
    <t>1521703488AF383</t>
  </si>
  <si>
    <t>LIEBERT</t>
  </si>
  <si>
    <t>UPS TRIPP-LITE</t>
  </si>
  <si>
    <t>SMART PRO</t>
  </si>
  <si>
    <t>9412BD0SM516700008</t>
  </si>
  <si>
    <t>TRIPP-LITE</t>
  </si>
  <si>
    <t xml:space="preserve">UPS </t>
  </si>
  <si>
    <t>UPS IND 1110</t>
  </si>
  <si>
    <t>II INDUSTRONICS</t>
  </si>
  <si>
    <t>NAS</t>
  </si>
  <si>
    <t>STORAGE WORKS X1600</t>
  </si>
  <si>
    <t>MXQ04601PM</t>
  </si>
  <si>
    <t>RACK HP 42U</t>
  </si>
  <si>
    <t>RACK 5642</t>
  </si>
  <si>
    <t>2C14358166</t>
  </si>
  <si>
    <t>PLANTA GENERADORA DE ENERGIA</t>
  </si>
  <si>
    <t>JD-20</t>
  </si>
  <si>
    <t>VDPE000655</t>
  </si>
  <si>
    <t>IGSA</t>
  </si>
  <si>
    <t>ANGAR SESESP</t>
  </si>
  <si>
    <t>SWITCH DE 48 PUERTOS</t>
  </si>
  <si>
    <t>CATALIST 3650</t>
  </si>
  <si>
    <t>FDO007R1V8</t>
  </si>
  <si>
    <t>SITE SESESP ALTERNO (C4 ZAPATA)</t>
  </si>
  <si>
    <t>UPS ON-LINE1000 WATTS</t>
  </si>
  <si>
    <t>SMART UPS</t>
  </si>
  <si>
    <t>QS1602273055</t>
  </si>
  <si>
    <t>TRANSFORMER</t>
  </si>
  <si>
    <t>SS1531T05055</t>
  </si>
  <si>
    <t>APC</t>
  </si>
  <si>
    <t>FIREWALL</t>
  </si>
  <si>
    <t>RACK PARA SERVIDORES</t>
  </si>
  <si>
    <t>USE60940L8</t>
  </si>
  <si>
    <t>USE60940L9</t>
  </si>
  <si>
    <t>USE60940LA</t>
  </si>
  <si>
    <t>USE60940LB</t>
  </si>
  <si>
    <t>HP 3PAR8200</t>
  </si>
  <si>
    <t>3PAR8200</t>
  </si>
  <si>
    <t>MXN6092BE9</t>
  </si>
  <si>
    <t>CLIMA DE PRESICION</t>
  </si>
  <si>
    <t>ACSC100</t>
  </si>
  <si>
    <t>JK1543000731</t>
  </si>
  <si>
    <t>JK1545004189</t>
  </si>
  <si>
    <t>CEECC</t>
  </si>
  <si>
    <t>Sistema de Almacenamiento</t>
  </si>
  <si>
    <t>VNX 5000</t>
  </si>
  <si>
    <t>APM00130218118</t>
  </si>
  <si>
    <t>EMC</t>
  </si>
  <si>
    <t>Data Domain</t>
  </si>
  <si>
    <t>DD640</t>
  </si>
  <si>
    <t>IFA2349185</t>
  </si>
  <si>
    <t>ISILON X200</t>
  </si>
  <si>
    <t>Servidor NAS</t>
  </si>
  <si>
    <t>SX200-201332-0002</t>
  </si>
  <si>
    <t>SX200-201332-0010</t>
  </si>
  <si>
    <t>SX200-201332-009</t>
  </si>
  <si>
    <t>Librería de Respaldos a Cinta</t>
  </si>
  <si>
    <t>SGA940026B</t>
  </si>
  <si>
    <t>Gabinete para Servidores</t>
  </si>
  <si>
    <t>2UX9490IXJ</t>
  </si>
  <si>
    <t>Caja de discos</t>
  </si>
  <si>
    <t>SGA245003D</t>
  </si>
  <si>
    <t>SGA94404D8</t>
  </si>
  <si>
    <t>Servidor Blade System</t>
  </si>
  <si>
    <t>Proliant BL460C Gen8</t>
  </si>
  <si>
    <t>USE307W3DL</t>
  </si>
  <si>
    <t>USE307W3DJ</t>
  </si>
  <si>
    <t>Proliant BL465 G6</t>
  </si>
  <si>
    <t>MXQ950009D</t>
  </si>
  <si>
    <t>MXQ9500083</t>
  </si>
  <si>
    <t>Servidor de video</t>
  </si>
  <si>
    <t>Proliant DL380D Gen7</t>
  </si>
  <si>
    <t>2M204001A0</t>
  </si>
  <si>
    <t>Switch de fibra</t>
  </si>
  <si>
    <t>Brocade</t>
  </si>
  <si>
    <t>Proliant DL320E Gen8</t>
  </si>
  <si>
    <t>MX233100L1</t>
  </si>
  <si>
    <t>Servidor de respaldos</t>
  </si>
  <si>
    <t>MX2327002C</t>
  </si>
  <si>
    <t>Callmanager 2</t>
  </si>
  <si>
    <t>MCS7800</t>
  </si>
  <si>
    <t>KQ4A75G</t>
  </si>
  <si>
    <t>Switch de 48 Puertos POE</t>
  </si>
  <si>
    <t>3560G</t>
  </si>
  <si>
    <t>FOC116Y3Y4</t>
  </si>
  <si>
    <t>3750-X</t>
  </si>
  <si>
    <t>FDO1845F2SL</t>
  </si>
  <si>
    <t>FDO1845F2RB</t>
  </si>
  <si>
    <t>FDO1339Y4B1</t>
  </si>
  <si>
    <t>FDO1339X2AQ</t>
  </si>
  <si>
    <t>FDO1339X219</t>
  </si>
  <si>
    <t>FDO1339Y1M7</t>
  </si>
  <si>
    <t>FOC1116Y3VC</t>
  </si>
  <si>
    <t>FDO1544Y08N</t>
  </si>
  <si>
    <t>FDO1544Y082</t>
  </si>
  <si>
    <t>Switch de 28 Puertos POE</t>
  </si>
  <si>
    <t>SG300-28P</t>
  </si>
  <si>
    <t>DNI142800NF</t>
  </si>
  <si>
    <t>Fuente de porder</t>
  </si>
  <si>
    <t>R615DC416UL</t>
  </si>
  <si>
    <t>ALTRONIX</t>
  </si>
  <si>
    <t>Encoder</t>
  </si>
  <si>
    <t>VIP X1600B</t>
  </si>
  <si>
    <t>BOSCH</t>
  </si>
  <si>
    <t>Transceiver</t>
  </si>
  <si>
    <t>NV-3213</t>
  </si>
  <si>
    <t>S0835C0456</t>
  </si>
  <si>
    <t>NVT</t>
  </si>
  <si>
    <t>Router</t>
  </si>
  <si>
    <t>FTX1121A23Y</t>
  </si>
  <si>
    <t xml:space="preserve">Firewall </t>
  </si>
  <si>
    <t>ASA5510</t>
  </si>
  <si>
    <t>COMN510CRA JMX1432LONV</t>
  </si>
  <si>
    <t>Tarificador</t>
  </si>
  <si>
    <t>8000SFF</t>
  </si>
  <si>
    <t>MXL0490SJH</t>
  </si>
  <si>
    <t>Callmanager 1</t>
  </si>
  <si>
    <t>8485AC1-KQBYTT6</t>
  </si>
  <si>
    <t>UPS 50 Kva</t>
  </si>
  <si>
    <t>9390-50</t>
  </si>
  <si>
    <t>ED345CBB06</t>
  </si>
  <si>
    <t>EATON</t>
  </si>
  <si>
    <t>Aire de presición 5 Toneladas</t>
  </si>
  <si>
    <t>BU067ADDDE1000C</t>
  </si>
  <si>
    <t>N15C740070</t>
  </si>
  <si>
    <t xml:space="preserve">EMERSON </t>
  </si>
  <si>
    <t>Aire de presición 3 Toneladas</t>
  </si>
  <si>
    <t>LIEBERT DME037E-PH7</t>
  </si>
  <si>
    <t>1051N207237</t>
  </si>
  <si>
    <t>EMERSON</t>
  </si>
  <si>
    <t>CEECC(INECIPE)</t>
  </si>
  <si>
    <t>FDO1945F0ZP</t>
  </si>
  <si>
    <t>FDO1845F102</t>
  </si>
  <si>
    <t>Servidor de Video</t>
  </si>
  <si>
    <t>Proliant DL380P</t>
  </si>
  <si>
    <t>2M25051YJ1</t>
  </si>
  <si>
    <t>Anexo Partida 5 (Listado de Equipo Electronico del SITE del SESESP y del Centro Estatal de Evaluación y Control de Confianza)</t>
  </si>
  <si>
    <t>Monto en Dlls.</t>
  </si>
  <si>
    <t>SRT8KXLT</t>
  </si>
  <si>
    <t>AS1735180008</t>
  </si>
  <si>
    <t>AS1726372504</t>
  </si>
  <si>
    <t>FORTIGATE 201E</t>
  </si>
  <si>
    <t>FG201E4Q17902202</t>
  </si>
  <si>
    <t>FORTINET</t>
  </si>
  <si>
    <t>JK1726002085</t>
  </si>
  <si>
    <t>JK1727000136</t>
  </si>
  <si>
    <t xml:space="preserve">SUBTOTAL: </t>
  </si>
  <si>
    <t>Blade Sistema C3000</t>
  </si>
  <si>
    <t>3PAR StoreServ 8200</t>
  </si>
  <si>
    <t>CZ3741XAN0</t>
  </si>
  <si>
    <t>Proliant DL380 Gen9</t>
  </si>
  <si>
    <t>CZ3741XAN3</t>
  </si>
  <si>
    <t xml:space="preserve">TOTAL: </t>
  </si>
  <si>
    <t>Anexo Partida 5 (Listado de Equipo Electronico)</t>
  </si>
  <si>
    <t>SERVIDOR DE SEGURIDAD</t>
  </si>
  <si>
    <t>FORTIANALYZER 300F</t>
  </si>
  <si>
    <t>FL-3HFTB18900061</t>
  </si>
  <si>
    <t>CATALYST 2960 X SERIES</t>
  </si>
  <si>
    <t>FJC2238W1AL</t>
  </si>
  <si>
    <t>LENOVO</t>
  </si>
  <si>
    <t>J1006MBF</t>
  </si>
  <si>
    <t>SR650</t>
  </si>
  <si>
    <t>Servidor</t>
  </si>
  <si>
    <t>J1293D4</t>
  </si>
  <si>
    <t>G8272</t>
  </si>
  <si>
    <t>Switch</t>
  </si>
  <si>
    <t>J1293D3</t>
  </si>
  <si>
    <t>J1006MBD</t>
  </si>
  <si>
    <t>J1006MBC</t>
  </si>
  <si>
    <t>J1006MBB</t>
  </si>
  <si>
    <t>S5K1831F01300</t>
  </si>
  <si>
    <t>Aire de Presición encapsulado</t>
  </si>
  <si>
    <t>FG200ETK18906279</t>
  </si>
  <si>
    <t>FORTIGATE 200E</t>
  </si>
  <si>
    <t>FireWall</t>
  </si>
  <si>
    <t>HUAWEI</t>
  </si>
  <si>
    <t>21980107762SJ8600045</t>
  </si>
  <si>
    <t>S5700-EI</t>
  </si>
  <si>
    <t>21980107762SJ8600044</t>
  </si>
  <si>
    <t>21980107762SJ8600039</t>
  </si>
  <si>
    <t>21980107762SJ8600188</t>
  </si>
  <si>
    <t>21980107762SJ8600047</t>
  </si>
  <si>
    <t>21980107762SJ8600183</t>
  </si>
  <si>
    <t>21980107762SJ8600187</t>
  </si>
  <si>
    <t>21980107762SJ8600191</t>
  </si>
  <si>
    <t>MM08971</t>
  </si>
  <si>
    <t>B6505</t>
  </si>
  <si>
    <t>Switch FibraCanal</t>
  </si>
  <si>
    <t>J129NBY</t>
  </si>
  <si>
    <t>DS6200</t>
  </si>
  <si>
    <t>Almacenamiento</t>
  </si>
  <si>
    <t>J129F1E</t>
  </si>
  <si>
    <t>D1212</t>
  </si>
  <si>
    <t>J129F1D</t>
  </si>
  <si>
    <t>J1006MBE</t>
  </si>
  <si>
    <t>TIERRAS FISICAS (PROTECCION DE DESCARGAS)</t>
  </si>
  <si>
    <t>RADIO Y MODEM MICROONDAS (CARA FCO)</t>
  </si>
  <si>
    <t>SISTEMA RADIADOR Y ANTENA PARABOLICA (CARA FCO)</t>
  </si>
  <si>
    <t>SISTEMA RADIADOR Y ANTENAS PANEL</t>
  </si>
  <si>
    <t>SISTEMA UPS</t>
  </si>
  <si>
    <t xml:space="preserve">TORRE ARRIOSTRADA </t>
  </si>
  <si>
    <t>HELIAX</t>
  </si>
  <si>
    <t>AS-  25MTS / TFP</t>
  </si>
  <si>
    <t>4618G0000192</t>
  </si>
  <si>
    <t>RADIO Y MODEM MICROONDAS(FUERTE)</t>
  </si>
  <si>
    <t>RADIO Y MODEM MICROONDAS(MOCHIS)</t>
  </si>
  <si>
    <t>RADIO Y MODEM MICROONDAS(GUASAVE)</t>
  </si>
  <si>
    <t>SISTEMA RADIADOR Y ANTENA PARABOLICA</t>
  </si>
  <si>
    <t>SISTEMA RADIADOR Y ANTENAS TACO</t>
  </si>
  <si>
    <t>RADIO Y MODEM MICROONDAS (CULAGUA)</t>
  </si>
  <si>
    <t>RADIO Y MODEM MICROONDAS (MAZATLAN)</t>
  </si>
  <si>
    <t xml:space="preserve">SISTEMA RADIADOR Y ANTENAS </t>
  </si>
  <si>
    <t>TORRE AUTOSOPORTADA 30 MTS</t>
  </si>
  <si>
    <t xml:space="preserve">TORRE AUTO SOPORTADA </t>
  </si>
  <si>
    <t>RADIO Y MODEM MICROONDAS ( C4 MAZATLAN)</t>
  </si>
  <si>
    <t>RADIO Y MODEM MICROONDAS (LOBERAS CONCORDIA)</t>
  </si>
  <si>
    <t>RADIO Y MODEM MICROONDAS (LA PALMA ROSARIO)</t>
  </si>
  <si>
    <t>TORRE ARRIOSTRADA</t>
  </si>
  <si>
    <t>RADIO Y MODEM MICROONDAS(NEVERIA MAZATLAN)</t>
  </si>
  <si>
    <t>RADIO Y MODEM MICROONDAS(ESCUINAPA)</t>
  </si>
  <si>
    <t>TORRE AUTOSOPORTADA35 MTS</t>
  </si>
  <si>
    <t>RADIO Y MODEM MICROONDAS (LA PALMA)</t>
  </si>
  <si>
    <t>4618D000181</t>
  </si>
  <si>
    <t>RADIO Y MODEM MICROONDAS (U.A. GUASAVE)</t>
  </si>
  <si>
    <t>RADIO Y MODEM MICROONDAS (PINTO )</t>
  </si>
  <si>
    <t>SISTEMA RADIADOR Y ANTENAS TACO DE VILLAR</t>
  </si>
  <si>
    <t>RADIO Y MODEM MICROONDAS(EL MOCHOMO)</t>
  </si>
  <si>
    <t>RADIO Y MODEM MICROONDAS(LOMA PELADA)</t>
  </si>
  <si>
    <t>RADIO Y MODEM MICROONDAS( TULE )</t>
  </si>
  <si>
    <t>RADIO Y MODEM MICROONDAS (EL PINTO)</t>
  </si>
  <si>
    <t>4618D000179</t>
  </si>
  <si>
    <t>TIERRAS FISICAS (P. DE DESCARGAS)</t>
  </si>
  <si>
    <t>RADIO Y MODEM MICROONDAS (PINTO)</t>
  </si>
  <si>
    <t>RADIO Y MODEM MICROONDAS(C4 CULIACAN)</t>
  </si>
  <si>
    <t>RADIO Y MODEM MICROONDAS(ALTATA)</t>
  </si>
  <si>
    <t>RADIO Y MODEM MICROONDAS(NAVOLATO)</t>
  </si>
  <si>
    <t>RADIO Y MODEM MICROONDAS(CULAGUA)</t>
  </si>
  <si>
    <t>RADIO Y MODEM MICROONDAS (TULE)</t>
  </si>
  <si>
    <t>4618D000175</t>
  </si>
  <si>
    <t>RADIO Y MODEM MICROONDAS(INDIO)</t>
  </si>
  <si>
    <t xml:space="preserve">TOTAL ZONA CENTRO </t>
  </si>
  <si>
    <t>RADIO Y MODEM MICROONDAS</t>
  </si>
  <si>
    <t>RADIO Y MODEM MICROONDAS NEVERIA</t>
  </si>
  <si>
    <t>RADIO Y MODEM MICROONDAS INDIO</t>
  </si>
  <si>
    <t>SISTEMA RADIADOR Y ANTENAS PARABOLICA (INDIO)</t>
  </si>
  <si>
    <t>SISTEMA RADIADOR Y ANTENA PARABOLICA (NEVERIA)</t>
  </si>
  <si>
    <t>Procedimiento de Licitación Pública Nacional No. GES 28/2019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</si>
</sst>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SwitzerlandCondBlack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8"/>
      <color indexed="8"/>
      <name val="Verdana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rgb="FF000000"/>
      <name val="Verdana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11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4" fontId="31" fillId="0" borderId="1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2" xfId="0" applyFont="1" applyFill="1" applyBorder="1" applyAlignment="1">
      <alignment horizontal="center"/>
    </xf>
    <xf numFmtId="4" fontId="31" fillId="0" borderId="12" xfId="0" applyNumberFormat="1" applyFont="1" applyBorder="1" applyAlignment="1">
      <alignment horizontal="center"/>
    </xf>
    <xf numFmtId="4" fontId="31" fillId="0" borderId="11" xfId="0" applyNumberFormat="1" applyFont="1" applyBorder="1" applyAlignment="1">
      <alignment horizontal="center"/>
    </xf>
    <xf numFmtId="0" fontId="31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63" fillId="0" borderId="10" xfId="0" applyNumberFormat="1" applyFont="1" applyFill="1" applyBorder="1" applyAlignment="1" applyProtection="1">
      <alignment/>
      <protection/>
    </xf>
    <xf numFmtId="1" fontId="63" fillId="0" borderId="10" xfId="0" applyNumberFormat="1" applyFont="1" applyFill="1" applyBorder="1" applyAlignment="1" applyProtection="1">
      <alignment horizontal="left"/>
      <protection/>
    </xf>
    <xf numFmtId="0" fontId="63" fillId="0" borderId="1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left"/>
      <protection/>
    </xf>
    <xf numFmtId="0" fontId="63" fillId="0" borderId="10" xfId="0" applyFont="1" applyBorder="1" applyAlignment="1">
      <alignment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3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4" fontId="34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Continuous"/>
    </xf>
    <xf numFmtId="0" fontId="31" fillId="0" borderId="0" xfId="51" applyFont="1" applyBorder="1" applyAlignment="1">
      <alignment horizontal="center"/>
      <protection/>
    </xf>
    <xf numFmtId="0" fontId="31" fillId="0" borderId="0" xfId="51" applyFont="1" applyBorder="1" applyAlignment="1">
      <alignment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35" fillId="0" borderId="0" xfId="0" applyFont="1" applyAlignment="1">
      <alignment horizontal="center"/>
    </xf>
    <xf numFmtId="4" fontId="63" fillId="0" borderId="10" xfId="0" applyNumberFormat="1" applyFont="1" applyFill="1" applyBorder="1" applyAlignment="1" applyProtection="1">
      <alignment/>
      <protection/>
    </xf>
    <xf numFmtId="0" fontId="63" fillId="34" borderId="10" xfId="0" applyNumberFormat="1" applyFont="1" applyFill="1" applyBorder="1" applyAlignment="1" applyProtection="1">
      <alignment/>
      <protection/>
    </xf>
    <xf numFmtId="4" fontId="63" fillId="34" borderId="10" xfId="0" applyNumberFormat="1" applyFont="1" applyFill="1" applyBorder="1" applyAlignment="1" applyProtection="1">
      <alignment/>
      <protection/>
    </xf>
    <xf numFmtId="1" fontId="63" fillId="34" borderId="10" xfId="0" applyNumberFormat="1" applyFont="1" applyFill="1" applyBorder="1" applyAlignment="1" applyProtection="1">
      <alignment horizontal="left"/>
      <protection/>
    </xf>
    <xf numFmtId="1" fontId="2" fillId="34" borderId="10" xfId="0" applyNumberFormat="1" applyFont="1" applyFill="1" applyBorder="1" applyAlignment="1" applyProtection="1">
      <alignment horizontal="left"/>
      <protection/>
    </xf>
    <xf numFmtId="4" fontId="64" fillId="0" borderId="13" xfId="0" applyNumberFormat="1" applyFont="1" applyFill="1" applyBorder="1" applyAlignment="1" applyProtection="1">
      <alignment vertical="center"/>
      <protection/>
    </xf>
    <xf numFmtId="0" fontId="63" fillId="0" borderId="13" xfId="0" applyNumberFormat="1" applyFont="1" applyFill="1" applyBorder="1" applyAlignment="1" applyProtection="1">
      <alignment/>
      <protection/>
    </xf>
    <xf numFmtId="4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right"/>
    </xf>
    <xf numFmtId="1" fontId="63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9" fillId="33" borderId="13" xfId="0" applyNumberFormat="1" applyFont="1" applyFill="1" applyBorder="1" applyAlignment="1" applyProtection="1">
      <alignment horizontal="right" vertical="center"/>
      <protection/>
    </xf>
    <xf numFmtId="0" fontId="63" fillId="0" borderId="19" xfId="0" applyFont="1" applyBorder="1" applyAlignment="1">
      <alignment horizontal="right" vertical="center" wrapText="1"/>
    </xf>
    <xf numFmtId="0" fontId="66" fillId="0" borderId="0" xfId="0" applyFont="1" applyAlignment="1">
      <alignment/>
    </xf>
    <xf numFmtId="0" fontId="63" fillId="0" borderId="10" xfId="0" applyNumberFormat="1" applyFont="1" applyFill="1" applyBorder="1" applyAlignment="1" applyProtection="1">
      <alignment horizontal="right"/>
      <protection/>
    </xf>
    <xf numFmtId="0" fontId="63" fillId="0" borderId="10" xfId="0" applyFont="1" applyFill="1" applyBorder="1" applyAlignment="1">
      <alignment/>
    </xf>
    <xf numFmtId="4" fontId="63" fillId="0" borderId="13" xfId="0" applyNumberFormat="1" applyFont="1" applyFill="1" applyBorder="1" applyAlignment="1">
      <alignment horizontal="right"/>
    </xf>
    <xf numFmtId="4" fontId="63" fillId="0" borderId="20" xfId="0" applyNumberFormat="1" applyFont="1" applyFill="1" applyBorder="1" applyAlignment="1">
      <alignment horizontal="right"/>
    </xf>
    <xf numFmtId="4" fontId="63" fillId="0" borderId="13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4" fontId="38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31" fillId="0" borderId="10" xfId="0" applyNumberFormat="1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4" fontId="31" fillId="34" borderId="0" xfId="0" applyNumberFormat="1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7" fillId="0" borderId="21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4" fontId="39" fillId="0" borderId="22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7" fillId="0" borderId="22" xfId="0" applyFont="1" applyFill="1" applyBorder="1" applyAlignment="1">
      <alignment horizontal="right"/>
    </xf>
    <xf numFmtId="4" fontId="39" fillId="0" borderId="22" xfId="0" applyNumberFormat="1" applyFont="1" applyFill="1" applyBorder="1" applyAlignment="1">
      <alignment/>
    </xf>
    <xf numFmtId="4" fontId="61" fillId="0" borderId="22" xfId="0" applyNumberFormat="1" applyFont="1" applyBorder="1" applyAlignment="1">
      <alignment horizontal="center"/>
    </xf>
    <xf numFmtId="4" fontId="61" fillId="0" borderId="1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4" fontId="65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4" fontId="39" fillId="0" borderId="0" xfId="0" applyNumberFormat="1" applyFont="1" applyBorder="1" applyAlignment="1">
      <alignment/>
    </xf>
    <xf numFmtId="0" fontId="12" fillId="18" borderId="23" xfId="0" applyFont="1" applyFill="1" applyBorder="1" applyAlignment="1">
      <alignment horizontal="center"/>
    </xf>
    <xf numFmtId="0" fontId="12" fillId="18" borderId="24" xfId="0" applyFont="1" applyFill="1" applyBorder="1" applyAlignment="1">
      <alignment horizontal="center"/>
    </xf>
    <xf numFmtId="0" fontId="31" fillId="0" borderId="12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4" fontId="13" fillId="0" borderId="0" xfId="0" applyNumberFormat="1" applyFont="1" applyBorder="1" applyAlignment="1">
      <alignment horizontal="right"/>
    </xf>
    <xf numFmtId="0" fontId="67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42" fillId="0" borderId="22" xfId="0" applyFont="1" applyBorder="1" applyAlignment="1">
      <alignment horizontal="right"/>
    </xf>
    <xf numFmtId="4" fontId="14" fillId="0" borderId="22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/>
    </xf>
    <xf numFmtId="4" fontId="37" fillId="0" borderId="22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4" fontId="15" fillId="0" borderId="22" xfId="0" applyNumberFormat="1" applyFont="1" applyBorder="1" applyAlignment="1">
      <alignment/>
    </xf>
    <xf numFmtId="0" fontId="37" fillId="0" borderId="12" xfId="0" applyFont="1" applyBorder="1" applyAlignment="1">
      <alignment horizontal="center"/>
    </xf>
    <xf numFmtId="0" fontId="31" fillId="0" borderId="12" xfId="0" applyFont="1" applyFill="1" applyBorder="1" applyAlignment="1">
      <alignment/>
    </xf>
    <xf numFmtId="0" fontId="43" fillId="0" borderId="12" xfId="0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1" fillId="0" borderId="0" xfId="0" applyFont="1" applyFill="1" applyBorder="1" applyAlignment="1">
      <alignment/>
    </xf>
    <xf numFmtId="4" fontId="15" fillId="0" borderId="10" xfId="0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4" fontId="61" fillId="0" borderId="10" xfId="0" applyNumberFormat="1" applyFont="1" applyBorder="1" applyAlignment="1">
      <alignment horizontal="right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18" borderId="23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/>
    </xf>
    <xf numFmtId="0" fontId="12" fillId="18" borderId="26" xfId="0" applyFont="1" applyFill="1" applyBorder="1" applyAlignment="1">
      <alignment horizontal="center" vertical="center" wrapText="1"/>
    </xf>
    <xf numFmtId="0" fontId="12" fillId="18" borderId="26" xfId="0" applyFont="1" applyFill="1" applyBorder="1" applyAlignment="1">
      <alignment horizontal="center"/>
    </xf>
    <xf numFmtId="0" fontId="12" fillId="18" borderId="27" xfId="0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right"/>
    </xf>
    <xf numFmtId="0" fontId="12" fillId="18" borderId="23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/>
    </xf>
    <xf numFmtId="0" fontId="12" fillId="18" borderId="26" xfId="0" applyFont="1" applyFill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right"/>
    </xf>
    <xf numFmtId="4" fontId="39" fillId="0" borderId="28" xfId="0" applyNumberFormat="1" applyFont="1" applyBorder="1" applyAlignment="1">
      <alignment horizontal="right"/>
    </xf>
    <xf numFmtId="0" fontId="68" fillId="0" borderId="10" xfId="0" applyFont="1" applyBorder="1" applyAlignment="1">
      <alignment horizontal="center" readingOrder="1"/>
    </xf>
    <xf numFmtId="0" fontId="69" fillId="0" borderId="10" xfId="0" applyFont="1" applyBorder="1" applyAlignment="1">
      <alignment horizontal="center" wrapText="1" readingOrder="1"/>
    </xf>
    <xf numFmtId="0" fontId="7" fillId="0" borderId="0" xfId="0" applyFont="1" applyAlignment="1">
      <alignment horizontal="center"/>
    </xf>
    <xf numFmtId="0" fontId="63" fillId="0" borderId="11" xfId="0" applyFont="1" applyBorder="1" applyAlignment="1">
      <alignment horizontal="right" vertical="center" wrapText="1"/>
    </xf>
    <xf numFmtId="0" fontId="63" fillId="0" borderId="19" xfId="0" applyFont="1" applyBorder="1" applyAlignment="1">
      <alignment horizontal="right" vertical="center" wrapText="1"/>
    </xf>
    <xf numFmtId="0" fontId="63" fillId="0" borderId="12" xfId="0" applyFont="1" applyBorder="1" applyAlignment="1">
      <alignment horizontal="right" vertical="center" wrapText="1"/>
    </xf>
    <xf numFmtId="0" fontId="64" fillId="0" borderId="0" xfId="0" applyFont="1" applyAlignment="1">
      <alignment horizontal="center"/>
    </xf>
    <xf numFmtId="4" fontId="63" fillId="0" borderId="11" xfId="0" applyNumberFormat="1" applyFont="1" applyFill="1" applyBorder="1" applyAlignment="1">
      <alignment horizontal="right" vertical="center"/>
    </xf>
    <xf numFmtId="4" fontId="63" fillId="0" borderId="19" xfId="0" applyNumberFormat="1" applyFont="1" applyFill="1" applyBorder="1" applyAlignment="1">
      <alignment horizontal="right" vertical="center"/>
    </xf>
    <xf numFmtId="4" fontId="63" fillId="0" borderId="12" xfId="0" applyNumberFormat="1" applyFont="1" applyFill="1" applyBorder="1" applyAlignment="1">
      <alignment horizontal="right" vertical="center"/>
    </xf>
    <xf numFmtId="4" fontId="63" fillId="0" borderId="11" xfId="0" applyNumberFormat="1" applyFont="1" applyBorder="1" applyAlignment="1">
      <alignment horizontal="right" vertical="center"/>
    </xf>
    <xf numFmtId="4" fontId="63" fillId="0" borderId="19" xfId="0" applyNumberFormat="1" applyFont="1" applyBorder="1" applyAlignment="1">
      <alignment horizontal="right" vertical="center"/>
    </xf>
    <xf numFmtId="4" fontId="63" fillId="0" borderId="12" xfId="0" applyNumberFormat="1" applyFont="1" applyBorder="1" applyAlignment="1">
      <alignment horizontal="right" vertical="center"/>
    </xf>
    <xf numFmtId="0" fontId="63" fillId="0" borderId="19" xfId="0" applyFont="1" applyBorder="1" applyAlignment="1">
      <alignment horizontal="right" vertical="center"/>
    </xf>
    <xf numFmtId="0" fontId="63" fillId="0" borderId="12" xfId="0" applyFont="1" applyBorder="1" applyAlignment="1">
      <alignment horizontal="right" vertical="center"/>
    </xf>
    <xf numFmtId="0" fontId="64" fillId="0" borderId="13" xfId="0" applyNumberFormat="1" applyFont="1" applyFill="1" applyBorder="1" applyAlignment="1" applyProtection="1">
      <alignment horizontal="right" vertical="center"/>
      <protection/>
    </xf>
    <xf numFmtId="0" fontId="64" fillId="0" borderId="25" xfId="0" applyNumberFormat="1" applyFont="1" applyFill="1" applyBorder="1" applyAlignment="1" applyProtection="1">
      <alignment horizontal="right" vertical="center"/>
      <protection/>
    </xf>
    <xf numFmtId="0" fontId="64" fillId="0" borderId="22" xfId="0" applyNumberFormat="1" applyFont="1" applyFill="1" applyBorder="1" applyAlignment="1" applyProtection="1">
      <alignment horizontal="right" vertical="center"/>
      <protection/>
    </xf>
    <xf numFmtId="0" fontId="9" fillId="33" borderId="13" xfId="0" applyNumberFormat="1" applyFont="1" applyFill="1" applyBorder="1" applyAlignment="1" applyProtection="1">
      <alignment horizontal="right" vertical="center"/>
      <protection/>
    </xf>
    <xf numFmtId="0" fontId="9" fillId="33" borderId="25" xfId="0" applyNumberFormat="1" applyFont="1" applyFill="1" applyBorder="1" applyAlignment="1" applyProtection="1">
      <alignment horizontal="right" vertical="center"/>
      <protection/>
    </xf>
    <xf numFmtId="0" fontId="9" fillId="33" borderId="22" xfId="0" applyNumberFormat="1" applyFont="1" applyFill="1" applyBorder="1" applyAlignment="1" applyProtection="1">
      <alignment horizontal="right" vertical="center"/>
      <protection/>
    </xf>
    <xf numFmtId="0" fontId="70" fillId="35" borderId="10" xfId="0" applyNumberFormat="1" applyFont="1" applyFill="1" applyBorder="1" applyAlignment="1" applyProtection="1">
      <alignment horizontal="center"/>
      <protection/>
    </xf>
    <xf numFmtId="0" fontId="63" fillId="0" borderId="11" xfId="0" applyFont="1" applyBorder="1" applyAlignment="1">
      <alignment horizontal="right" vertical="center"/>
    </xf>
    <xf numFmtId="0" fontId="63" fillId="0" borderId="11" xfId="0" applyNumberFormat="1" applyFont="1" applyBorder="1" applyAlignment="1">
      <alignment horizontal="right" vertical="center"/>
    </xf>
    <xf numFmtId="0" fontId="63" fillId="0" borderId="19" xfId="0" applyNumberFormat="1" applyFont="1" applyBorder="1" applyAlignment="1">
      <alignment horizontal="right" vertical="center"/>
    </xf>
    <xf numFmtId="0" fontId="63" fillId="0" borderId="12" xfId="0" applyNumberFormat="1" applyFont="1" applyBorder="1" applyAlignment="1">
      <alignment horizontal="right" vertical="center"/>
    </xf>
    <xf numFmtId="0" fontId="63" fillId="0" borderId="11" xfId="0" applyNumberFormat="1" applyFont="1" applyFill="1" applyBorder="1" applyAlignment="1" applyProtection="1">
      <alignment horizontal="right" vertical="center"/>
      <protection/>
    </xf>
    <xf numFmtId="0" fontId="63" fillId="0" borderId="19" xfId="0" applyNumberFormat="1" applyFont="1" applyFill="1" applyBorder="1" applyAlignment="1" applyProtection="1">
      <alignment horizontal="right" vertical="center"/>
      <protection/>
    </xf>
    <xf numFmtId="0" fontId="63" fillId="0" borderId="12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109</xdr:row>
      <xdr:rowOff>76200</xdr:rowOff>
    </xdr:from>
    <xdr:to>
      <xdr:col>4</xdr:col>
      <xdr:colOff>838200</xdr:colOff>
      <xdr:row>111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38100" y="19869150"/>
          <a:ext cx="6067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RELACION DE EQUIPO INSTALADO EN LA ZONA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EDO.QUE DEPENDE DEL SISTEMA ESTATAL DE COMUNICACIONES (C4)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SUR</a:t>
          </a:r>
        </a:p>
      </xdr:txBody>
    </xdr:sp>
    <xdr:clientData/>
  </xdr:twoCellAnchor>
  <xdr:twoCellAnchor>
    <xdr:from>
      <xdr:col>0</xdr:col>
      <xdr:colOff>57150</xdr:colOff>
      <xdr:row>211</xdr:row>
      <xdr:rowOff>38100</xdr:rowOff>
    </xdr:from>
    <xdr:to>
      <xdr:col>5</xdr:col>
      <xdr:colOff>0</xdr:colOff>
      <xdr:row>213</xdr:row>
      <xdr:rowOff>57150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7150" y="41138475"/>
          <a:ext cx="6067425" cy="3619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RELACION DE EQUIPO INSTALADO EN LA ZONA CENTRO DEL EDO.QUE DEPENDE DEL SISTEMA ESTATAL DE COMUNICACIONES(C4)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CENTRO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9"/>
  <sheetViews>
    <sheetView tabSelected="1" zoomScale="140" zoomScaleNormal="140" zoomScalePageLayoutView="0" workbookViewId="0" topLeftCell="A1">
      <selection activeCell="E429" sqref="E429"/>
    </sheetView>
  </sheetViews>
  <sheetFormatPr defaultColWidth="11.421875" defaultRowHeight="15"/>
  <cols>
    <col min="1" max="1" width="11.00390625" style="6" customWidth="1"/>
    <col min="2" max="2" width="34.8515625" style="7" customWidth="1"/>
    <col min="3" max="3" width="14.421875" style="6" customWidth="1"/>
    <col min="4" max="4" width="18.7109375" style="8" customWidth="1"/>
    <col min="5" max="5" width="12.8515625" style="8" customWidth="1"/>
    <col min="6" max="8" width="11.421875" style="6" customWidth="1"/>
    <col min="9" max="12" width="11.421875" style="1" customWidth="1"/>
  </cols>
  <sheetData>
    <row r="1" spans="1:8" ht="12" customHeight="1">
      <c r="A1" s="164" t="s">
        <v>120</v>
      </c>
      <c r="B1" s="164"/>
      <c r="C1" s="164"/>
      <c r="D1" s="164"/>
      <c r="E1" s="164"/>
      <c r="F1" s="9"/>
      <c r="G1" s="9"/>
      <c r="H1" s="9"/>
    </row>
    <row r="2" spans="1:8" ht="12" customHeight="1">
      <c r="A2" s="164" t="s">
        <v>121</v>
      </c>
      <c r="B2" s="164"/>
      <c r="C2" s="164"/>
      <c r="D2" s="164"/>
      <c r="E2" s="164"/>
      <c r="F2" s="9"/>
      <c r="G2" s="9"/>
      <c r="H2" s="9"/>
    </row>
    <row r="3" spans="1:8" ht="12" customHeight="1">
      <c r="A3" s="164" t="s">
        <v>122</v>
      </c>
      <c r="B3" s="164"/>
      <c r="C3" s="164"/>
      <c r="D3" s="164"/>
      <c r="E3" s="164"/>
      <c r="F3" s="9"/>
      <c r="G3" s="9"/>
      <c r="H3" s="9"/>
    </row>
    <row r="4" spans="1:8" ht="4.5" customHeight="1">
      <c r="A4" s="30"/>
      <c r="B4" s="31"/>
      <c r="C4" s="30"/>
      <c r="D4" s="29"/>
      <c r="E4" s="29"/>
      <c r="F4" s="9"/>
      <c r="G4" s="9"/>
      <c r="H4" s="9"/>
    </row>
    <row r="5" spans="1:8" ht="12" customHeight="1">
      <c r="A5" s="164" t="s">
        <v>417</v>
      </c>
      <c r="B5" s="164"/>
      <c r="C5" s="164"/>
      <c r="D5" s="164"/>
      <c r="E5" s="164"/>
      <c r="F5" s="9"/>
      <c r="G5" s="9"/>
      <c r="H5" s="9"/>
    </row>
    <row r="6" spans="1:8" ht="12" customHeight="1">
      <c r="A6" s="164"/>
      <c r="B6" s="164"/>
      <c r="C6" s="164"/>
      <c r="D6" s="164"/>
      <c r="E6" s="164"/>
      <c r="F6" s="9"/>
      <c r="G6" s="9"/>
      <c r="H6" s="9"/>
    </row>
    <row r="7" spans="1:8" ht="12" customHeight="1">
      <c r="A7" s="164" t="s">
        <v>324</v>
      </c>
      <c r="B7" s="164"/>
      <c r="C7" s="164"/>
      <c r="D7" s="164"/>
      <c r="E7" s="164"/>
      <c r="F7" s="9"/>
      <c r="G7" s="9"/>
      <c r="H7" s="9"/>
    </row>
    <row r="8" spans="1:8" ht="12" customHeight="1">
      <c r="A8" s="12"/>
      <c r="B8" s="12"/>
      <c r="C8" s="12"/>
      <c r="D8" s="12"/>
      <c r="E8" s="12"/>
      <c r="F8" s="9"/>
      <c r="G8" s="9"/>
      <c r="H8" s="9"/>
    </row>
    <row r="9" spans="1:8" ht="27" customHeight="1">
      <c r="A9" s="163" t="s">
        <v>119</v>
      </c>
      <c r="B9" s="163"/>
      <c r="C9" s="163"/>
      <c r="D9" s="163"/>
      <c r="E9" s="163"/>
      <c r="F9" s="9"/>
      <c r="G9" s="9"/>
      <c r="H9" s="9"/>
    </row>
    <row r="10" spans="1:8" ht="16.5" customHeight="1" thickBot="1">
      <c r="A10" s="9"/>
      <c r="B10" s="10"/>
      <c r="C10" s="9"/>
      <c r="D10" s="11"/>
      <c r="E10" s="11"/>
      <c r="F10" s="9"/>
      <c r="G10" s="9"/>
      <c r="H10" s="9"/>
    </row>
    <row r="11" spans="1:11" s="3" customFormat="1" ht="26.25" customHeight="1" thickBot="1">
      <c r="A11" s="151" t="s">
        <v>0</v>
      </c>
      <c r="B11" s="152" t="s">
        <v>114</v>
      </c>
      <c r="C11" s="152" t="s">
        <v>79</v>
      </c>
      <c r="D11" s="152" t="s">
        <v>1</v>
      </c>
      <c r="E11" s="153" t="s">
        <v>86</v>
      </c>
      <c r="F11" s="5"/>
      <c r="G11" s="5"/>
      <c r="H11" s="2"/>
      <c r="I11" s="2"/>
      <c r="J11" s="2"/>
      <c r="K11" s="2"/>
    </row>
    <row r="12" spans="1:11" s="3" customFormat="1" ht="13.5" customHeight="1">
      <c r="A12" s="20">
        <v>1</v>
      </c>
      <c r="B12" s="21" t="s">
        <v>5</v>
      </c>
      <c r="C12" s="24" t="s">
        <v>6</v>
      </c>
      <c r="D12" s="20" t="s">
        <v>7</v>
      </c>
      <c r="E12" s="25">
        <v>3000</v>
      </c>
      <c r="F12" s="5"/>
      <c r="G12" s="5"/>
      <c r="H12" s="2"/>
      <c r="I12" s="2"/>
      <c r="J12" s="2"/>
      <c r="K12" s="2"/>
    </row>
    <row r="13" spans="1:11" s="3" customFormat="1" ht="13.5" customHeight="1">
      <c r="A13" s="13">
        <v>1</v>
      </c>
      <c r="B13" s="14" t="s">
        <v>366</v>
      </c>
      <c r="C13" s="15" t="s">
        <v>3</v>
      </c>
      <c r="D13" s="13" t="s">
        <v>9</v>
      </c>
      <c r="E13" s="22">
        <v>25000</v>
      </c>
      <c r="F13" s="5"/>
      <c r="G13" s="5"/>
      <c r="H13" s="2"/>
      <c r="I13" s="2"/>
      <c r="J13" s="2"/>
      <c r="K13" s="2"/>
    </row>
    <row r="14" spans="1:11" s="3" customFormat="1" ht="13.5" customHeight="1">
      <c r="A14" s="13">
        <v>1</v>
      </c>
      <c r="B14" s="27" t="s">
        <v>42</v>
      </c>
      <c r="C14" s="15" t="s">
        <v>3</v>
      </c>
      <c r="D14" s="13" t="s">
        <v>80</v>
      </c>
      <c r="E14" s="22">
        <v>250000</v>
      </c>
      <c r="F14" s="5"/>
      <c r="G14" s="5"/>
      <c r="H14" s="2"/>
      <c r="I14" s="2"/>
      <c r="J14" s="2"/>
      <c r="K14" s="2"/>
    </row>
    <row r="15" spans="1:11" s="3" customFormat="1" ht="13.5" customHeight="1">
      <c r="A15" s="13">
        <v>1</v>
      </c>
      <c r="B15" s="27" t="s">
        <v>367</v>
      </c>
      <c r="C15" s="15" t="s">
        <v>3</v>
      </c>
      <c r="D15" s="13" t="s">
        <v>11</v>
      </c>
      <c r="E15" s="22">
        <v>35000</v>
      </c>
      <c r="F15" s="5"/>
      <c r="G15" s="5"/>
      <c r="H15" s="2"/>
      <c r="I15" s="2"/>
      <c r="J15" s="2"/>
      <c r="K15" s="2"/>
    </row>
    <row r="16" spans="1:11" s="3" customFormat="1" ht="13.5" customHeight="1">
      <c r="A16" s="16">
        <v>1</v>
      </c>
      <c r="B16" s="84" t="s">
        <v>368</v>
      </c>
      <c r="C16" s="18" t="s">
        <v>3</v>
      </c>
      <c r="D16" s="16" t="s">
        <v>11</v>
      </c>
      <c r="E16" s="26">
        <v>20000</v>
      </c>
      <c r="F16" s="5"/>
      <c r="G16" s="5"/>
      <c r="H16" s="2"/>
      <c r="I16" s="2"/>
      <c r="J16" s="2"/>
      <c r="K16" s="2"/>
    </row>
    <row r="17" spans="1:11" s="3" customFormat="1" ht="13.5" customHeight="1">
      <c r="A17" s="13">
        <v>1</v>
      </c>
      <c r="B17" s="27" t="s">
        <v>369</v>
      </c>
      <c r="C17" s="13" t="s">
        <v>3</v>
      </c>
      <c r="D17" s="13" t="s">
        <v>12</v>
      </c>
      <c r="E17" s="22">
        <v>20000</v>
      </c>
      <c r="F17" s="5"/>
      <c r="G17" s="5"/>
      <c r="H17" s="2"/>
      <c r="I17" s="2"/>
      <c r="J17" s="2"/>
      <c r="K17" s="2"/>
    </row>
    <row r="18" spans="1:11" s="3" customFormat="1" ht="13.5" customHeight="1">
      <c r="A18" s="13">
        <v>1</v>
      </c>
      <c r="B18" s="27" t="s">
        <v>370</v>
      </c>
      <c r="C18" s="13" t="s">
        <v>3</v>
      </c>
      <c r="D18" s="13" t="s">
        <v>13</v>
      </c>
      <c r="E18" s="22">
        <v>15000</v>
      </c>
      <c r="F18" s="5"/>
      <c r="G18" s="5"/>
      <c r="H18" s="2"/>
      <c r="I18" s="2"/>
      <c r="J18" s="2"/>
      <c r="K18" s="2"/>
    </row>
    <row r="19" spans="1:11" s="3" customFormat="1" ht="13.5" customHeight="1">
      <c r="A19" s="13">
        <v>1</v>
      </c>
      <c r="B19" s="14" t="s">
        <v>14</v>
      </c>
      <c r="C19" s="13" t="s">
        <v>3</v>
      </c>
      <c r="D19" s="13" t="s">
        <v>15</v>
      </c>
      <c r="E19" s="22">
        <v>184000</v>
      </c>
      <c r="F19" s="5"/>
      <c r="G19" s="5"/>
      <c r="H19" s="2"/>
      <c r="I19" s="2"/>
      <c r="J19" s="2"/>
      <c r="K19" s="2"/>
    </row>
    <row r="20" spans="1:11" s="3" customFormat="1" ht="13.5" customHeight="1">
      <c r="A20" s="13">
        <v>1</v>
      </c>
      <c r="B20" s="14" t="s">
        <v>16</v>
      </c>
      <c r="C20" s="15">
        <v>68714</v>
      </c>
      <c r="D20" s="13" t="s">
        <v>17</v>
      </c>
      <c r="E20" s="22">
        <v>20000</v>
      </c>
      <c r="F20" s="5"/>
      <c r="G20" s="5"/>
      <c r="H20" s="2"/>
      <c r="I20" s="2"/>
      <c r="J20" s="2"/>
      <c r="K20" s="2"/>
    </row>
    <row r="21" spans="1:11" s="3" customFormat="1" ht="13.5" customHeight="1">
      <c r="A21" s="85"/>
      <c r="B21" s="86"/>
      <c r="C21" s="86"/>
      <c r="D21" s="86"/>
      <c r="E21" s="87"/>
      <c r="F21" s="5"/>
      <c r="G21" s="5"/>
      <c r="H21" s="2"/>
      <c r="I21" s="2"/>
      <c r="J21" s="2"/>
      <c r="K21" s="2"/>
    </row>
    <row r="22" spans="1:11" s="3" customFormat="1" ht="13.5" customHeight="1">
      <c r="A22" s="85"/>
      <c r="B22" s="86"/>
      <c r="C22" s="86"/>
      <c r="D22" s="88" t="s">
        <v>18</v>
      </c>
      <c r="E22" s="89">
        <f>SUM(E12:E21)</f>
        <v>572000</v>
      </c>
      <c r="F22" s="5"/>
      <c r="G22" s="5"/>
      <c r="H22" s="2"/>
      <c r="I22" s="2"/>
      <c r="J22" s="2"/>
      <c r="K22" s="2"/>
    </row>
    <row r="23" spans="1:11" s="3" customFormat="1" ht="15" customHeight="1">
      <c r="A23" s="90"/>
      <c r="B23"/>
      <c r="C23"/>
      <c r="D23"/>
      <c r="E23" s="91"/>
      <c r="F23" s="5"/>
      <c r="G23" s="5"/>
      <c r="H23" s="2"/>
      <c r="I23" s="2"/>
      <c r="J23" s="2"/>
      <c r="K23" s="2"/>
    </row>
    <row r="24" spans="1:11" s="3" customFormat="1" ht="17.25" customHeight="1" thickBot="1">
      <c r="A24" s="90"/>
      <c r="B24"/>
      <c r="C24"/>
      <c r="D24"/>
      <c r="E24" s="91"/>
      <c r="F24" s="5"/>
      <c r="G24" s="5"/>
      <c r="H24" s="5"/>
      <c r="I24" s="5"/>
      <c r="J24" s="5"/>
      <c r="K24" s="5"/>
    </row>
    <row r="25" spans="1:11" s="3" customFormat="1" ht="23.25" customHeight="1" thickBot="1">
      <c r="A25" s="151" t="s">
        <v>0</v>
      </c>
      <c r="B25" s="152" t="s">
        <v>115</v>
      </c>
      <c r="C25" s="152" t="s">
        <v>79</v>
      </c>
      <c r="D25" s="152" t="s">
        <v>1</v>
      </c>
      <c r="E25" s="153" t="s">
        <v>92</v>
      </c>
      <c r="F25" s="5"/>
      <c r="G25" s="5"/>
      <c r="H25" s="2"/>
      <c r="I25" s="2"/>
      <c r="J25" s="2"/>
      <c r="K25" s="2"/>
    </row>
    <row r="26" spans="1:11" s="3" customFormat="1" ht="13.5" customHeight="1">
      <c r="A26" s="13">
        <v>1</v>
      </c>
      <c r="B26" s="27" t="s">
        <v>2</v>
      </c>
      <c r="C26" s="15" t="s">
        <v>3</v>
      </c>
      <c r="D26" s="13" t="s">
        <v>4</v>
      </c>
      <c r="E26" s="22">
        <v>7500</v>
      </c>
      <c r="F26" s="5"/>
      <c r="G26" s="5"/>
      <c r="H26" s="2"/>
      <c r="I26" s="2"/>
      <c r="J26" s="2"/>
      <c r="K26" s="2"/>
    </row>
    <row r="27" spans="1:11" s="3" customFormat="1" ht="13.5" customHeight="1">
      <c r="A27" s="13">
        <v>1</v>
      </c>
      <c r="B27" s="27" t="s">
        <v>5</v>
      </c>
      <c r="C27" s="15" t="s">
        <v>6</v>
      </c>
      <c r="D27" s="13" t="s">
        <v>7</v>
      </c>
      <c r="E27" s="22">
        <v>3000</v>
      </c>
      <c r="F27" s="5"/>
      <c r="G27" s="5"/>
      <c r="H27" s="2"/>
      <c r="I27" s="2"/>
      <c r="J27" s="2"/>
      <c r="K27" s="2"/>
    </row>
    <row r="28" spans="1:11" s="3" customFormat="1" ht="13.5" customHeight="1">
      <c r="A28" s="13">
        <v>1</v>
      </c>
      <c r="B28" s="27" t="s">
        <v>366</v>
      </c>
      <c r="C28" s="15" t="s">
        <v>3</v>
      </c>
      <c r="D28" s="13" t="s">
        <v>9</v>
      </c>
      <c r="E28" s="22">
        <v>25000</v>
      </c>
      <c r="F28" s="5"/>
      <c r="G28" s="5"/>
      <c r="H28" s="2"/>
      <c r="I28" s="2"/>
      <c r="J28" s="2"/>
      <c r="K28" s="2"/>
    </row>
    <row r="29" spans="1:11" s="3" customFormat="1" ht="13.5" customHeight="1">
      <c r="A29" s="13">
        <v>1</v>
      </c>
      <c r="B29" s="27" t="s">
        <v>371</v>
      </c>
      <c r="C29" s="15" t="s">
        <v>3</v>
      </c>
      <c r="D29" s="13" t="s">
        <v>10</v>
      </c>
      <c r="E29" s="22">
        <v>15000</v>
      </c>
      <c r="F29" s="5"/>
      <c r="G29" s="5"/>
      <c r="H29" s="2"/>
      <c r="I29" s="2"/>
      <c r="J29" s="2"/>
      <c r="K29" s="2"/>
    </row>
    <row r="30" spans="1:11" s="3" customFormat="1" ht="13.5" customHeight="1">
      <c r="A30" s="13">
        <v>1</v>
      </c>
      <c r="B30" s="27" t="s">
        <v>369</v>
      </c>
      <c r="C30" s="13" t="s">
        <v>3</v>
      </c>
      <c r="D30" s="15" t="s">
        <v>372</v>
      </c>
      <c r="E30" s="92">
        <v>20000</v>
      </c>
      <c r="F30" s="5"/>
      <c r="G30" s="5"/>
      <c r="H30" s="2"/>
      <c r="I30" s="2"/>
      <c r="J30" s="2"/>
      <c r="K30" s="2"/>
    </row>
    <row r="31" spans="1:11" s="3" customFormat="1" ht="13.5" customHeight="1">
      <c r="A31" s="13">
        <v>1</v>
      </c>
      <c r="B31" s="27" t="s">
        <v>370</v>
      </c>
      <c r="C31" s="13" t="s">
        <v>3</v>
      </c>
      <c r="D31" s="15" t="s">
        <v>13</v>
      </c>
      <c r="E31" s="92">
        <v>15000</v>
      </c>
      <c r="F31" s="5"/>
      <c r="G31" s="5"/>
      <c r="H31" s="2"/>
      <c r="I31" s="2"/>
      <c r="J31" s="2"/>
      <c r="K31" s="2"/>
    </row>
    <row r="32" spans="1:11" s="3" customFormat="1" ht="13.5" customHeight="1">
      <c r="A32" s="13">
        <v>1</v>
      </c>
      <c r="B32" s="27" t="s">
        <v>14</v>
      </c>
      <c r="C32" s="13" t="s">
        <v>3</v>
      </c>
      <c r="D32" s="15" t="s">
        <v>15</v>
      </c>
      <c r="E32" s="92">
        <v>184000</v>
      </c>
      <c r="F32" s="5"/>
      <c r="G32" s="5"/>
      <c r="H32" s="2"/>
      <c r="I32" s="2"/>
      <c r="J32" s="2"/>
      <c r="K32" s="2"/>
    </row>
    <row r="33" spans="1:11" s="3" customFormat="1" ht="13.5" customHeight="1">
      <c r="A33" s="15">
        <v>1</v>
      </c>
      <c r="B33" s="27" t="s">
        <v>16</v>
      </c>
      <c r="C33" s="15">
        <v>1122151</v>
      </c>
      <c r="D33" s="15" t="s">
        <v>17</v>
      </c>
      <c r="E33" s="92">
        <v>20000</v>
      </c>
      <c r="F33" s="5"/>
      <c r="G33" s="5"/>
      <c r="H33" s="2"/>
      <c r="I33" s="2"/>
      <c r="J33" s="2"/>
      <c r="K33" s="2"/>
    </row>
    <row r="34" spans="1:11" s="3" customFormat="1" ht="13.5" customHeight="1">
      <c r="A34" s="93"/>
      <c r="B34" s="94"/>
      <c r="C34" s="93"/>
      <c r="D34" s="93"/>
      <c r="E34" s="95"/>
      <c r="F34" s="5"/>
      <c r="G34" s="5"/>
      <c r="H34" s="2"/>
      <c r="I34" s="2"/>
      <c r="J34" s="2"/>
      <c r="K34" s="2"/>
    </row>
    <row r="35" spans="1:11" s="3" customFormat="1" ht="13.5" customHeight="1">
      <c r="A35" s="90"/>
      <c r="B35"/>
      <c r="C35"/>
      <c r="D35" s="88" t="s">
        <v>18</v>
      </c>
      <c r="E35" s="89">
        <f>SUM(E26:E33)</f>
        <v>289500</v>
      </c>
      <c r="F35" s="5"/>
      <c r="G35" s="5"/>
      <c r="H35" s="2"/>
      <c r="I35" s="2"/>
      <c r="J35" s="2"/>
      <c r="K35" s="2"/>
    </row>
    <row r="36" spans="1:11" s="3" customFormat="1" ht="13.5" customHeight="1">
      <c r="A36" s="90"/>
      <c r="B36"/>
      <c r="C36"/>
      <c r="D36"/>
      <c r="E36" s="91"/>
      <c r="F36" s="5"/>
      <c r="G36" s="5"/>
      <c r="H36" s="2"/>
      <c r="I36" s="2"/>
      <c r="J36" s="2"/>
      <c r="K36" s="2"/>
    </row>
    <row r="37" spans="6:11" s="3" customFormat="1" ht="13.5" customHeight="1" thickBot="1">
      <c r="F37" s="5"/>
      <c r="G37" s="5"/>
      <c r="H37" s="2"/>
      <c r="I37" s="2"/>
      <c r="J37" s="2"/>
      <c r="K37" s="2"/>
    </row>
    <row r="38" spans="1:11" s="3" customFormat="1" ht="13.5" customHeight="1" thickBot="1">
      <c r="A38" s="151" t="s">
        <v>0</v>
      </c>
      <c r="B38" s="152" t="s">
        <v>85</v>
      </c>
      <c r="C38" s="152" t="s">
        <v>79</v>
      </c>
      <c r="D38" s="152" t="s">
        <v>1</v>
      </c>
      <c r="E38" s="153" t="s">
        <v>86</v>
      </c>
      <c r="F38" s="5"/>
      <c r="G38" s="5"/>
      <c r="H38" s="2"/>
      <c r="I38" s="2"/>
      <c r="J38" s="2"/>
      <c r="K38" s="2"/>
    </row>
    <row r="39" spans="1:11" s="3" customFormat="1" ht="13.5" customHeight="1">
      <c r="A39" s="20">
        <v>1</v>
      </c>
      <c r="B39" s="21" t="s">
        <v>5</v>
      </c>
      <c r="C39" s="24" t="s">
        <v>6</v>
      </c>
      <c r="D39" s="20" t="s">
        <v>7</v>
      </c>
      <c r="E39" s="25">
        <v>3000</v>
      </c>
      <c r="F39" s="5"/>
      <c r="G39" s="5"/>
      <c r="H39" s="2"/>
      <c r="I39" s="2"/>
      <c r="J39" s="2"/>
      <c r="K39" s="2"/>
    </row>
    <row r="40" spans="1:11" s="3" customFormat="1" ht="13.5" customHeight="1">
      <c r="A40" s="13">
        <v>1</v>
      </c>
      <c r="B40" s="14" t="s">
        <v>366</v>
      </c>
      <c r="C40" s="15" t="s">
        <v>3</v>
      </c>
      <c r="D40" s="13" t="s">
        <v>9</v>
      </c>
      <c r="E40" s="22">
        <v>10000</v>
      </c>
      <c r="F40" s="5"/>
      <c r="G40" s="5"/>
      <c r="H40" s="2"/>
      <c r="I40" s="2"/>
      <c r="J40" s="2"/>
      <c r="K40" s="2"/>
    </row>
    <row r="41" spans="1:11" s="3" customFormat="1" ht="13.5" customHeight="1">
      <c r="A41" s="13">
        <v>1</v>
      </c>
      <c r="B41" s="14" t="s">
        <v>42</v>
      </c>
      <c r="C41" s="15" t="s">
        <v>3</v>
      </c>
      <c r="D41" s="13" t="s">
        <v>373</v>
      </c>
      <c r="E41" s="22">
        <v>10000</v>
      </c>
      <c r="F41" s="5"/>
      <c r="G41" s="5"/>
      <c r="H41" s="2"/>
      <c r="I41" s="2"/>
      <c r="J41" s="2"/>
      <c r="K41" s="2"/>
    </row>
    <row r="42" spans="1:11" s="3" customFormat="1" ht="13.5" customHeight="1">
      <c r="A42" s="13">
        <v>1</v>
      </c>
      <c r="B42" s="27" t="s">
        <v>369</v>
      </c>
      <c r="C42" s="13" t="s">
        <v>3</v>
      </c>
      <c r="D42" s="13" t="s">
        <v>12</v>
      </c>
      <c r="E42" s="22">
        <v>20000</v>
      </c>
      <c r="F42" s="5"/>
      <c r="G42" s="5"/>
      <c r="H42" s="2"/>
      <c r="I42" s="2"/>
      <c r="J42" s="2"/>
      <c r="K42" s="2"/>
    </row>
    <row r="43" spans="1:11" s="3" customFormat="1" ht="13.5" customHeight="1">
      <c r="A43" s="13">
        <v>1</v>
      </c>
      <c r="B43" s="27" t="s">
        <v>370</v>
      </c>
      <c r="C43" s="13" t="s">
        <v>3</v>
      </c>
      <c r="D43" s="13" t="s">
        <v>13</v>
      </c>
      <c r="E43" s="22">
        <v>15000</v>
      </c>
      <c r="F43" s="5"/>
      <c r="G43" s="5"/>
      <c r="H43" s="2"/>
      <c r="I43" s="2"/>
      <c r="J43" s="2"/>
      <c r="K43" s="2"/>
    </row>
    <row r="44" spans="1:11" s="3" customFormat="1" ht="13.5" customHeight="1">
      <c r="A44" s="13">
        <v>1</v>
      </c>
      <c r="B44" s="14" t="s">
        <v>14</v>
      </c>
      <c r="C44" s="13" t="s">
        <v>3</v>
      </c>
      <c r="D44" s="13" t="s">
        <v>15</v>
      </c>
      <c r="E44" s="22">
        <v>184000</v>
      </c>
      <c r="F44" s="5"/>
      <c r="G44" s="5"/>
      <c r="H44" s="2"/>
      <c r="I44" s="2"/>
      <c r="J44" s="2"/>
      <c r="K44" s="2"/>
    </row>
    <row r="45" spans="1:11" s="3" customFormat="1" ht="13.5" customHeight="1">
      <c r="A45" s="13">
        <v>1</v>
      </c>
      <c r="B45" s="14" t="s">
        <v>16</v>
      </c>
      <c r="C45" s="15" t="s">
        <v>374</v>
      </c>
      <c r="D45" s="13" t="s">
        <v>17</v>
      </c>
      <c r="E45" s="22">
        <v>20000</v>
      </c>
      <c r="F45" s="5"/>
      <c r="G45" s="5"/>
      <c r="H45" s="2"/>
      <c r="I45" s="2"/>
      <c r="J45" s="2"/>
      <c r="K45" s="2"/>
    </row>
    <row r="46" spans="1:11" s="3" customFormat="1" ht="15.75" customHeight="1">
      <c r="A46" s="85"/>
      <c r="B46" s="86"/>
      <c r="C46" s="86"/>
      <c r="D46" s="86"/>
      <c r="E46" s="87"/>
      <c r="F46" s="5"/>
      <c r="G46" s="5"/>
      <c r="H46" s="2"/>
      <c r="I46" s="2"/>
      <c r="J46" s="2"/>
      <c r="K46" s="2"/>
    </row>
    <row r="47" spans="1:11" s="3" customFormat="1" ht="13.5" customHeight="1">
      <c r="A47" s="85"/>
      <c r="B47" s="86"/>
      <c r="C47" s="86"/>
      <c r="D47" s="88" t="s">
        <v>18</v>
      </c>
      <c r="E47" s="89">
        <f>SUM(E39:E46)</f>
        <v>262000</v>
      </c>
      <c r="F47" s="5"/>
      <c r="G47" s="5"/>
      <c r="H47" s="2"/>
      <c r="I47" s="2"/>
      <c r="J47" s="2"/>
      <c r="K47" s="2"/>
    </row>
    <row r="48" spans="6:11" s="3" customFormat="1" ht="13.5" customHeight="1">
      <c r="F48" s="5"/>
      <c r="G48" s="5"/>
      <c r="H48" s="2"/>
      <c r="I48" s="2"/>
      <c r="J48" s="2"/>
      <c r="K48" s="2"/>
    </row>
    <row r="49" spans="6:11" s="3" customFormat="1" ht="13.5" customHeight="1">
      <c r="F49" s="5"/>
      <c r="G49" s="5"/>
      <c r="H49" s="2"/>
      <c r="I49" s="2"/>
      <c r="J49" s="2"/>
      <c r="K49" s="2"/>
    </row>
    <row r="50" spans="6:11" s="3" customFormat="1" ht="13.5" customHeight="1" thickBot="1">
      <c r="F50" s="5"/>
      <c r="G50" s="5"/>
      <c r="H50" s="2"/>
      <c r="I50" s="2"/>
      <c r="J50" s="2"/>
      <c r="K50" s="2"/>
    </row>
    <row r="51" spans="1:11" s="3" customFormat="1" ht="18.75" customHeight="1" thickBot="1">
      <c r="A51" s="151" t="s">
        <v>0</v>
      </c>
      <c r="B51" s="152" t="s">
        <v>116</v>
      </c>
      <c r="C51" s="152" t="s">
        <v>79</v>
      </c>
      <c r="D51" s="152" t="s">
        <v>1</v>
      </c>
      <c r="E51" s="153" t="s">
        <v>92</v>
      </c>
      <c r="F51" s="5"/>
      <c r="G51" s="5"/>
      <c r="H51" s="2"/>
      <c r="I51" s="2"/>
      <c r="J51" s="2"/>
      <c r="K51" s="2"/>
    </row>
    <row r="52" spans="1:11" s="3" customFormat="1" ht="16.5" customHeight="1">
      <c r="A52" s="13">
        <v>1</v>
      </c>
      <c r="B52" s="27" t="s">
        <v>19</v>
      </c>
      <c r="C52" s="15" t="s">
        <v>3</v>
      </c>
      <c r="D52" s="13" t="s">
        <v>4</v>
      </c>
      <c r="E52" s="22">
        <v>15000</v>
      </c>
      <c r="F52" s="5"/>
      <c r="G52" s="5"/>
      <c r="H52" s="2"/>
      <c r="I52" s="2"/>
      <c r="J52" s="2"/>
      <c r="K52" s="2"/>
    </row>
    <row r="53" spans="1:11" s="3" customFormat="1" ht="13.5" customHeight="1">
      <c r="A53" s="13">
        <v>1</v>
      </c>
      <c r="B53" s="14" t="s">
        <v>20</v>
      </c>
      <c r="C53" s="15" t="s">
        <v>3</v>
      </c>
      <c r="D53" s="13" t="s">
        <v>21</v>
      </c>
      <c r="E53" s="22">
        <v>3000</v>
      </c>
      <c r="F53" s="5"/>
      <c r="G53" s="5"/>
      <c r="H53" s="5"/>
      <c r="I53" s="5"/>
      <c r="J53" s="5"/>
      <c r="K53" s="5"/>
    </row>
    <row r="54" spans="1:11" s="3" customFormat="1" ht="15.75" customHeight="1">
      <c r="A54" s="13">
        <v>1</v>
      </c>
      <c r="B54" s="14" t="s">
        <v>20</v>
      </c>
      <c r="C54" s="15" t="s">
        <v>3</v>
      </c>
      <c r="D54" s="13" t="s">
        <v>21</v>
      </c>
      <c r="E54" s="22">
        <v>3000</v>
      </c>
      <c r="F54" s="5"/>
      <c r="G54" s="5"/>
      <c r="H54" s="5"/>
      <c r="I54" s="5"/>
      <c r="J54" s="5"/>
      <c r="K54" s="5"/>
    </row>
    <row r="55" spans="1:11" s="3" customFormat="1" ht="13.5" customHeight="1">
      <c r="A55" s="13">
        <v>1</v>
      </c>
      <c r="B55" s="14" t="s">
        <v>22</v>
      </c>
      <c r="C55" s="15" t="s">
        <v>3</v>
      </c>
      <c r="D55" s="13" t="s">
        <v>9</v>
      </c>
      <c r="E55" s="22">
        <v>25000</v>
      </c>
      <c r="F55" s="5"/>
      <c r="G55" s="5"/>
      <c r="H55" s="5"/>
      <c r="I55" s="5"/>
      <c r="J55" s="5"/>
      <c r="K55" s="5"/>
    </row>
    <row r="56" spans="1:11" s="3" customFormat="1" ht="13.5" customHeight="1">
      <c r="A56" s="13">
        <v>1</v>
      </c>
      <c r="B56" s="14" t="s">
        <v>23</v>
      </c>
      <c r="C56" s="15" t="s">
        <v>3</v>
      </c>
      <c r="D56" s="13" t="s">
        <v>24</v>
      </c>
      <c r="E56" s="22">
        <v>300000</v>
      </c>
      <c r="F56" s="5"/>
      <c r="G56" s="5"/>
      <c r="H56" s="2"/>
      <c r="I56" s="2"/>
      <c r="J56" s="2"/>
      <c r="K56" s="2"/>
    </row>
    <row r="57" spans="1:11" s="3" customFormat="1" ht="13.5" customHeight="1">
      <c r="A57" s="13">
        <v>1</v>
      </c>
      <c r="B57" s="27" t="s">
        <v>375</v>
      </c>
      <c r="C57" s="13" t="s">
        <v>3</v>
      </c>
      <c r="D57" s="13" t="s">
        <v>11</v>
      </c>
      <c r="E57" s="22">
        <v>35000</v>
      </c>
      <c r="F57" s="5"/>
      <c r="G57" s="5"/>
      <c r="H57" s="2"/>
      <c r="I57" s="2"/>
      <c r="J57" s="2"/>
      <c r="K57" s="2"/>
    </row>
    <row r="58" spans="1:11" s="3" customFormat="1" ht="13.5" customHeight="1">
      <c r="A58" s="13">
        <v>1</v>
      </c>
      <c r="B58" s="27" t="s">
        <v>376</v>
      </c>
      <c r="C58" s="13" t="s">
        <v>25</v>
      </c>
      <c r="D58" s="13" t="s">
        <v>11</v>
      </c>
      <c r="E58" s="22">
        <v>35000</v>
      </c>
      <c r="F58" s="5"/>
      <c r="G58" s="5"/>
      <c r="H58" s="2"/>
      <c r="I58" s="2"/>
      <c r="J58" s="2"/>
      <c r="K58" s="2"/>
    </row>
    <row r="59" spans="1:11" s="3" customFormat="1" ht="13.5" customHeight="1">
      <c r="A59" s="13">
        <v>1</v>
      </c>
      <c r="B59" s="27" t="s">
        <v>377</v>
      </c>
      <c r="C59" s="13" t="s">
        <v>26</v>
      </c>
      <c r="D59" s="13" t="s">
        <v>11</v>
      </c>
      <c r="E59" s="22">
        <v>35000</v>
      </c>
      <c r="F59" s="5"/>
      <c r="G59" s="5"/>
      <c r="H59" s="2"/>
      <c r="I59" s="2"/>
      <c r="J59" s="2"/>
      <c r="K59" s="2"/>
    </row>
    <row r="60" spans="1:11" s="3" customFormat="1" ht="13.5" customHeight="1">
      <c r="A60" s="13">
        <v>1</v>
      </c>
      <c r="B60" s="84" t="s">
        <v>378</v>
      </c>
      <c r="C60" s="13" t="s">
        <v>3</v>
      </c>
      <c r="D60" s="13" t="s">
        <v>11</v>
      </c>
      <c r="E60" s="22">
        <v>20000</v>
      </c>
      <c r="F60" s="5"/>
      <c r="G60" s="5"/>
      <c r="H60" s="2"/>
      <c r="I60" s="2"/>
      <c r="J60" s="2"/>
      <c r="K60" s="2"/>
    </row>
    <row r="61" spans="1:11" s="3" customFormat="1" ht="13.5" customHeight="1">
      <c r="A61" s="13">
        <v>1</v>
      </c>
      <c r="B61" s="27" t="s">
        <v>378</v>
      </c>
      <c r="C61" s="13" t="s">
        <v>3</v>
      </c>
      <c r="D61" s="13" t="s">
        <v>11</v>
      </c>
      <c r="E61" s="22">
        <v>20000</v>
      </c>
      <c r="F61" s="5"/>
      <c r="G61" s="5"/>
      <c r="H61" s="2"/>
      <c r="I61" s="2"/>
      <c r="J61" s="2"/>
      <c r="K61" s="2"/>
    </row>
    <row r="62" spans="1:11" s="3" customFormat="1" ht="13.5" customHeight="1">
      <c r="A62" s="13">
        <v>1</v>
      </c>
      <c r="B62" s="27" t="s">
        <v>378</v>
      </c>
      <c r="C62" s="13" t="s">
        <v>3</v>
      </c>
      <c r="D62" s="13" t="s">
        <v>11</v>
      </c>
      <c r="E62" s="22">
        <v>20000</v>
      </c>
      <c r="F62" s="5"/>
      <c r="G62" s="5"/>
      <c r="H62" s="2"/>
      <c r="I62" s="2"/>
      <c r="J62" s="2"/>
      <c r="K62" s="2"/>
    </row>
    <row r="63" spans="1:11" s="3" customFormat="1" ht="13.5" customHeight="1">
      <c r="A63" s="13">
        <v>1</v>
      </c>
      <c r="B63" s="27" t="s">
        <v>369</v>
      </c>
      <c r="C63" s="15" t="s">
        <v>3</v>
      </c>
      <c r="D63" s="13" t="s">
        <v>12</v>
      </c>
      <c r="E63" s="22">
        <v>20000</v>
      </c>
      <c r="F63" s="5"/>
      <c r="G63" s="5"/>
      <c r="H63" s="2"/>
      <c r="I63" s="2"/>
      <c r="J63" s="2"/>
      <c r="K63" s="2"/>
    </row>
    <row r="64" spans="1:11" s="3" customFormat="1" ht="13.5" customHeight="1">
      <c r="A64" s="13">
        <v>1</v>
      </c>
      <c r="B64" s="14" t="s">
        <v>370</v>
      </c>
      <c r="C64" s="15" t="s">
        <v>3</v>
      </c>
      <c r="D64" s="13" t="s">
        <v>13</v>
      </c>
      <c r="E64" s="22">
        <v>15000</v>
      </c>
      <c r="F64" s="5"/>
      <c r="G64" s="5"/>
      <c r="H64" s="2"/>
      <c r="I64" s="2"/>
      <c r="J64" s="2"/>
      <c r="K64" s="2"/>
    </row>
    <row r="65" spans="1:11" s="3" customFormat="1" ht="13.5" customHeight="1">
      <c r="A65" s="13">
        <v>1</v>
      </c>
      <c r="B65" s="14" t="s">
        <v>14</v>
      </c>
      <c r="C65" s="15" t="s">
        <v>3</v>
      </c>
      <c r="D65" s="13" t="s">
        <v>15</v>
      </c>
      <c r="E65" s="22">
        <v>250000</v>
      </c>
      <c r="F65" s="5"/>
      <c r="G65" s="5"/>
      <c r="H65" s="2"/>
      <c r="I65" s="2"/>
      <c r="J65" s="2"/>
      <c r="K65" s="2"/>
    </row>
    <row r="66" spans="1:11" s="3" customFormat="1" ht="13.5" customHeight="1">
      <c r="A66" s="13">
        <v>1</v>
      </c>
      <c r="B66" s="14" t="s">
        <v>27</v>
      </c>
      <c r="C66" s="15">
        <v>1122154</v>
      </c>
      <c r="D66" s="13" t="s">
        <v>17</v>
      </c>
      <c r="E66" s="22">
        <v>20000</v>
      </c>
      <c r="F66" s="5"/>
      <c r="G66" s="5"/>
      <c r="H66" s="2"/>
      <c r="I66" s="2"/>
      <c r="J66" s="2"/>
      <c r="K66" s="2"/>
    </row>
    <row r="67" spans="1:11" s="3" customFormat="1" ht="13.5" customHeight="1">
      <c r="A67" s="90"/>
      <c r="B67"/>
      <c r="C67"/>
      <c r="D67"/>
      <c r="E67" s="91"/>
      <c r="F67" s="5"/>
      <c r="G67" s="5"/>
      <c r="H67" s="2"/>
      <c r="I67" s="2"/>
      <c r="J67" s="2"/>
      <c r="K67" s="2"/>
    </row>
    <row r="68" spans="1:11" s="3" customFormat="1" ht="13.5" customHeight="1">
      <c r="A68" s="90"/>
      <c r="B68"/>
      <c r="C68"/>
      <c r="D68" s="96" t="s">
        <v>18</v>
      </c>
      <c r="E68" s="89">
        <f>SUM(E52:E67)</f>
        <v>816000</v>
      </c>
      <c r="F68" s="5"/>
      <c r="G68" s="5"/>
      <c r="H68" s="2"/>
      <c r="I68" s="2"/>
      <c r="J68" s="2"/>
      <c r="K68" s="2"/>
    </row>
    <row r="69" spans="1:11" s="3" customFormat="1" ht="13.5" customHeight="1">
      <c r="A69" s="90"/>
      <c r="B69"/>
      <c r="C69"/>
      <c r="F69" s="5"/>
      <c r="G69" s="5"/>
      <c r="H69" s="2"/>
      <c r="I69" s="2"/>
      <c r="J69" s="2"/>
      <c r="K69" s="2"/>
    </row>
    <row r="70" spans="6:11" s="3" customFormat="1" ht="18.75" customHeight="1" thickBot="1">
      <c r="F70" s="5"/>
      <c r="G70" s="5"/>
      <c r="H70" s="2"/>
      <c r="I70" s="2"/>
      <c r="J70" s="2"/>
      <c r="K70" s="2"/>
    </row>
    <row r="71" spans="1:11" s="3" customFormat="1" ht="13.5" customHeight="1" thickBot="1">
      <c r="A71" s="151" t="s">
        <v>0</v>
      </c>
      <c r="B71" s="152" t="s">
        <v>87</v>
      </c>
      <c r="C71" s="152" t="s">
        <v>79</v>
      </c>
      <c r="D71" s="152" t="s">
        <v>1</v>
      </c>
      <c r="E71" s="153" t="s">
        <v>92</v>
      </c>
      <c r="F71" s="5"/>
      <c r="G71" s="5"/>
      <c r="H71" s="2"/>
      <c r="I71" s="2"/>
      <c r="J71" s="2"/>
      <c r="K71" s="2"/>
    </row>
    <row r="72" spans="1:11" s="3" customFormat="1" ht="16.5" customHeight="1">
      <c r="A72" s="13">
        <v>1</v>
      </c>
      <c r="B72" s="14" t="s">
        <v>29</v>
      </c>
      <c r="C72" s="13" t="s">
        <v>3</v>
      </c>
      <c r="D72" s="13" t="s">
        <v>21</v>
      </c>
      <c r="E72" s="22">
        <v>3000</v>
      </c>
      <c r="F72" s="5"/>
      <c r="G72" s="5"/>
      <c r="H72" s="2"/>
      <c r="I72" s="2"/>
      <c r="J72" s="2"/>
      <c r="K72" s="2"/>
    </row>
    <row r="73" spans="1:11" s="3" customFormat="1" ht="17.25" customHeight="1">
      <c r="A73" s="13">
        <v>1</v>
      </c>
      <c r="B73" s="14" t="s">
        <v>29</v>
      </c>
      <c r="C73" s="13" t="s">
        <v>3</v>
      </c>
      <c r="D73" s="13" t="s">
        <v>21</v>
      </c>
      <c r="E73" s="22">
        <v>3000</v>
      </c>
      <c r="F73" s="5"/>
      <c r="G73" s="5"/>
      <c r="H73" s="2"/>
      <c r="I73" s="2"/>
      <c r="J73" s="2"/>
      <c r="K73" s="2"/>
    </row>
    <row r="74" spans="1:11" s="3" customFormat="1" ht="13.5" customHeight="1">
      <c r="A74" s="13">
        <v>1</v>
      </c>
      <c r="B74" s="14" t="s">
        <v>22</v>
      </c>
      <c r="C74" s="13" t="s">
        <v>3</v>
      </c>
      <c r="D74" s="13" t="s">
        <v>9</v>
      </c>
      <c r="E74" s="22">
        <v>25000</v>
      </c>
      <c r="F74" s="5"/>
      <c r="G74" s="5"/>
      <c r="H74" s="2"/>
      <c r="I74" s="2"/>
      <c r="J74" s="2"/>
      <c r="K74" s="2"/>
    </row>
    <row r="75" spans="1:11" s="3" customFormat="1" ht="13.5" customHeight="1">
      <c r="A75" s="13">
        <v>1</v>
      </c>
      <c r="B75" s="14" t="s">
        <v>371</v>
      </c>
      <c r="C75" s="13" t="s">
        <v>3</v>
      </c>
      <c r="D75" s="13" t="s">
        <v>30</v>
      </c>
      <c r="E75" s="22">
        <v>150000</v>
      </c>
      <c r="F75" s="5"/>
      <c r="G75" s="5"/>
      <c r="H75" s="2"/>
      <c r="I75" s="2"/>
      <c r="J75" s="2"/>
      <c r="K75" s="2"/>
    </row>
    <row r="76" spans="1:11" s="3" customFormat="1" ht="14.25" customHeight="1">
      <c r="A76" s="13">
        <v>1</v>
      </c>
      <c r="B76" s="14" t="s">
        <v>31</v>
      </c>
      <c r="C76" s="13" t="s">
        <v>32</v>
      </c>
      <c r="D76" s="13" t="s">
        <v>11</v>
      </c>
      <c r="E76" s="22">
        <v>35000</v>
      </c>
      <c r="F76" s="5"/>
      <c r="G76" s="5"/>
      <c r="H76" s="2"/>
      <c r="I76" s="2"/>
      <c r="J76" s="2"/>
      <c r="K76" s="2"/>
    </row>
    <row r="77" spans="1:11" s="3" customFormat="1" ht="13.5" customHeight="1">
      <c r="A77" s="13">
        <v>1</v>
      </c>
      <c r="B77" s="14" t="s">
        <v>33</v>
      </c>
      <c r="C77" s="13" t="s">
        <v>34</v>
      </c>
      <c r="D77" s="13" t="s">
        <v>11</v>
      </c>
      <c r="E77" s="22">
        <v>35000</v>
      </c>
      <c r="F77" s="5"/>
      <c r="G77" s="5"/>
      <c r="H77" s="2"/>
      <c r="I77" s="2"/>
      <c r="J77" s="2"/>
      <c r="K77" s="2"/>
    </row>
    <row r="78" spans="1:11" s="3" customFormat="1" ht="13.5" customHeight="1">
      <c r="A78" s="13">
        <v>1</v>
      </c>
      <c r="B78" s="27" t="s">
        <v>378</v>
      </c>
      <c r="C78" s="13" t="s">
        <v>3</v>
      </c>
      <c r="D78" s="13" t="s">
        <v>11</v>
      </c>
      <c r="E78" s="22">
        <v>20000</v>
      </c>
      <c r="F78" s="5"/>
      <c r="G78" s="5"/>
      <c r="H78" s="2"/>
      <c r="I78" s="2"/>
      <c r="J78" s="2"/>
      <c r="K78" s="2"/>
    </row>
    <row r="79" spans="1:11" s="3" customFormat="1" ht="14.25" customHeight="1">
      <c r="A79" s="13">
        <v>1</v>
      </c>
      <c r="B79" s="84" t="s">
        <v>378</v>
      </c>
      <c r="C79" s="13" t="s">
        <v>3</v>
      </c>
      <c r="D79" s="13" t="s">
        <v>11</v>
      </c>
      <c r="E79" s="22">
        <v>20000</v>
      </c>
      <c r="F79" s="5"/>
      <c r="G79" s="5"/>
      <c r="H79" s="2"/>
      <c r="I79" s="2"/>
      <c r="J79" s="2"/>
      <c r="K79" s="2"/>
    </row>
    <row r="80" spans="1:11" s="3" customFormat="1" ht="13.5" customHeight="1">
      <c r="A80" s="13">
        <v>1</v>
      </c>
      <c r="B80" s="27" t="s">
        <v>369</v>
      </c>
      <c r="C80" s="13" t="s">
        <v>3</v>
      </c>
      <c r="D80" s="13" t="s">
        <v>12</v>
      </c>
      <c r="E80" s="22">
        <v>20000</v>
      </c>
      <c r="F80" s="5"/>
      <c r="G80" s="5"/>
      <c r="H80" s="2"/>
      <c r="I80" s="2"/>
      <c r="J80" s="2"/>
      <c r="K80" s="2"/>
    </row>
    <row r="81" spans="1:11" s="3" customFormat="1" ht="13.5" customHeight="1">
      <c r="A81" s="13">
        <v>1</v>
      </c>
      <c r="B81" s="27" t="s">
        <v>370</v>
      </c>
      <c r="C81" s="13" t="s">
        <v>3</v>
      </c>
      <c r="D81" s="13" t="s">
        <v>13</v>
      </c>
      <c r="E81" s="22">
        <v>15000</v>
      </c>
      <c r="F81" s="5"/>
      <c r="G81" s="5"/>
      <c r="H81" s="2"/>
      <c r="I81" s="2"/>
      <c r="J81" s="2"/>
      <c r="K81" s="2"/>
    </row>
    <row r="82" spans="1:11" s="3" customFormat="1" ht="13.5" customHeight="1">
      <c r="A82" s="13">
        <v>1</v>
      </c>
      <c r="B82" s="14" t="s">
        <v>14</v>
      </c>
      <c r="C82" s="13" t="s">
        <v>3</v>
      </c>
      <c r="D82" s="13" t="s">
        <v>15</v>
      </c>
      <c r="E82" s="22">
        <v>184000</v>
      </c>
      <c r="F82" s="5"/>
      <c r="G82" s="5"/>
      <c r="H82" s="2"/>
      <c r="I82" s="2"/>
      <c r="J82" s="2"/>
      <c r="K82" s="2"/>
    </row>
    <row r="83" spans="1:11" s="3" customFormat="1" ht="13.5" customHeight="1">
      <c r="A83" s="13">
        <v>1</v>
      </c>
      <c r="B83" s="14" t="s">
        <v>27</v>
      </c>
      <c r="C83" s="13">
        <v>1122152</v>
      </c>
      <c r="D83" s="13" t="s">
        <v>17</v>
      </c>
      <c r="E83" s="22">
        <v>20000</v>
      </c>
      <c r="F83" s="5"/>
      <c r="G83" s="5"/>
      <c r="H83" s="2"/>
      <c r="I83" s="2"/>
      <c r="J83" s="2"/>
      <c r="K83" s="2"/>
    </row>
    <row r="84" spans="1:11" s="4" customFormat="1" ht="13.5" customHeight="1">
      <c r="A84" s="97"/>
      <c r="B84" s="97"/>
      <c r="C84" s="97"/>
      <c r="D84" s="98"/>
      <c r="E84" s="99"/>
      <c r="F84" s="5"/>
      <c r="G84" s="5"/>
      <c r="H84" s="2"/>
      <c r="I84" s="2"/>
      <c r="J84" s="2"/>
      <c r="K84" s="2"/>
    </row>
    <row r="85" spans="1:11" s="4" customFormat="1" ht="11.25" customHeight="1">
      <c r="A85" s="97"/>
      <c r="B85" s="97"/>
      <c r="C85" s="97"/>
      <c r="D85" s="100" t="s">
        <v>18</v>
      </c>
      <c r="E85" s="89">
        <f>SUM(E72:E84)</f>
        <v>530000</v>
      </c>
      <c r="F85" s="5"/>
      <c r="G85" s="5"/>
      <c r="H85" s="2"/>
      <c r="I85" s="2"/>
      <c r="J85" s="2"/>
      <c r="K85" s="2"/>
    </row>
    <row r="86" spans="6:11" s="4" customFormat="1" ht="13.5" customHeight="1">
      <c r="F86" s="5"/>
      <c r="G86" s="5"/>
      <c r="H86" s="2"/>
      <c r="I86" s="2"/>
      <c r="J86" s="2"/>
      <c r="K86" s="2"/>
    </row>
    <row r="87" spans="6:11" s="4" customFormat="1" ht="13.5" customHeight="1">
      <c r="F87" s="5"/>
      <c r="G87" s="5"/>
      <c r="H87" s="2"/>
      <c r="I87" s="2"/>
      <c r="J87" s="2"/>
      <c r="K87" s="2"/>
    </row>
    <row r="88" spans="6:11" s="4" customFormat="1" ht="57.75" customHeight="1">
      <c r="F88" s="5"/>
      <c r="G88" s="5"/>
      <c r="H88" s="2"/>
      <c r="I88" s="2"/>
      <c r="J88" s="2"/>
      <c r="K88" s="2"/>
    </row>
    <row r="89" spans="6:11" s="4" customFormat="1" ht="17.25" customHeight="1">
      <c r="F89" s="5"/>
      <c r="G89" s="5"/>
      <c r="H89" s="2"/>
      <c r="I89" s="2"/>
      <c r="J89" s="2"/>
      <c r="K89" s="2"/>
    </row>
    <row r="90" spans="8:11" s="4" customFormat="1" ht="13.5" customHeight="1">
      <c r="H90" s="2"/>
      <c r="I90" s="2"/>
      <c r="J90" s="2"/>
      <c r="K90" s="2"/>
    </row>
    <row r="91" spans="8:11" s="4" customFormat="1" ht="13.5" customHeight="1" thickBot="1">
      <c r="H91" s="2"/>
      <c r="I91" s="2"/>
      <c r="J91" s="2"/>
      <c r="K91" s="2"/>
    </row>
    <row r="92" spans="1:11" s="4" customFormat="1" ht="16.5" customHeight="1" thickBot="1">
      <c r="A92" s="122" t="s">
        <v>0</v>
      </c>
      <c r="B92" s="123" t="s">
        <v>117</v>
      </c>
      <c r="C92" s="123" t="s">
        <v>79</v>
      </c>
      <c r="D92" s="123" t="s">
        <v>1</v>
      </c>
      <c r="E92" s="154" t="s">
        <v>86</v>
      </c>
      <c r="H92" s="2"/>
      <c r="I92" s="2"/>
      <c r="J92" s="2"/>
      <c r="K92" s="2"/>
    </row>
    <row r="93" spans="1:11" s="4" customFormat="1" ht="15.75" customHeight="1">
      <c r="A93" s="20">
        <v>1</v>
      </c>
      <c r="B93" s="21" t="s">
        <v>29</v>
      </c>
      <c r="C93" s="20" t="s">
        <v>3</v>
      </c>
      <c r="D93" s="20" t="s">
        <v>21</v>
      </c>
      <c r="E93" s="25">
        <v>3000</v>
      </c>
      <c r="H93" s="2"/>
      <c r="I93" s="2"/>
      <c r="J93" s="2"/>
      <c r="K93" s="2"/>
    </row>
    <row r="94" spans="1:11" s="4" customFormat="1" ht="16.5" customHeight="1">
      <c r="A94" s="13">
        <v>1</v>
      </c>
      <c r="B94" s="27" t="s">
        <v>371</v>
      </c>
      <c r="C94" s="13" t="s">
        <v>3</v>
      </c>
      <c r="D94" s="13" t="s">
        <v>35</v>
      </c>
      <c r="E94" s="22">
        <v>150000</v>
      </c>
      <c r="F94" s="5"/>
      <c r="G94" s="5"/>
      <c r="H94" s="2"/>
      <c r="I94" s="2"/>
      <c r="J94" s="2"/>
      <c r="K94" s="2"/>
    </row>
    <row r="95" spans="1:11" s="4" customFormat="1" ht="12" customHeight="1">
      <c r="A95" s="13">
        <v>1</v>
      </c>
      <c r="B95" s="27" t="s">
        <v>36</v>
      </c>
      <c r="C95" s="13" t="s">
        <v>3</v>
      </c>
      <c r="D95" s="13" t="s">
        <v>9</v>
      </c>
      <c r="E95" s="22">
        <v>25000</v>
      </c>
      <c r="F95" s="5"/>
      <c r="G95" s="5"/>
      <c r="H95" s="2"/>
      <c r="I95" s="2"/>
      <c r="J95" s="2"/>
      <c r="K95" s="2"/>
    </row>
    <row r="96" spans="1:11" s="4" customFormat="1" ht="12" customHeight="1">
      <c r="A96" s="13">
        <v>1</v>
      </c>
      <c r="B96" s="27" t="s">
        <v>37</v>
      </c>
      <c r="C96" s="13" t="s">
        <v>38</v>
      </c>
      <c r="D96" s="13" t="s">
        <v>11</v>
      </c>
      <c r="E96" s="22">
        <v>35000</v>
      </c>
      <c r="F96" s="5"/>
      <c r="G96" s="5"/>
      <c r="H96" s="2"/>
      <c r="I96" s="2"/>
      <c r="J96" s="2"/>
      <c r="K96" s="2"/>
    </row>
    <row r="97" spans="1:11" s="4" customFormat="1" ht="12" customHeight="1">
      <c r="A97" s="13">
        <v>1</v>
      </c>
      <c r="B97" s="27" t="s">
        <v>81</v>
      </c>
      <c r="C97" s="13" t="s">
        <v>39</v>
      </c>
      <c r="D97" s="13" t="s">
        <v>11</v>
      </c>
      <c r="E97" s="22">
        <v>35000</v>
      </c>
      <c r="F97" s="5"/>
      <c r="G97" s="5"/>
      <c r="H97" s="2"/>
      <c r="I97" s="2"/>
      <c r="J97" s="2"/>
      <c r="K97" s="2"/>
    </row>
    <row r="98" spans="1:11" s="4" customFormat="1" ht="12" customHeight="1">
      <c r="A98" s="13">
        <v>1</v>
      </c>
      <c r="B98" s="27" t="s">
        <v>378</v>
      </c>
      <c r="C98" s="13" t="s">
        <v>3</v>
      </c>
      <c r="D98" s="13" t="s">
        <v>11</v>
      </c>
      <c r="E98" s="22">
        <v>20000</v>
      </c>
      <c r="F98" s="5"/>
      <c r="G98" s="5"/>
      <c r="H98" s="2"/>
      <c r="I98" s="2"/>
      <c r="J98" s="2"/>
      <c r="K98" s="2"/>
    </row>
    <row r="99" spans="1:11" s="4" customFormat="1" ht="13.5" customHeight="1">
      <c r="A99" s="13">
        <v>1</v>
      </c>
      <c r="B99" s="84" t="s">
        <v>378</v>
      </c>
      <c r="C99" s="13" t="s">
        <v>3</v>
      </c>
      <c r="D99" s="13" t="s">
        <v>11</v>
      </c>
      <c r="E99" s="22">
        <v>20000</v>
      </c>
      <c r="F99" s="5"/>
      <c r="G99" s="5"/>
      <c r="H99" s="2"/>
      <c r="I99" s="2"/>
      <c r="J99" s="2"/>
      <c r="K99" s="2"/>
    </row>
    <row r="100" spans="1:11" s="3" customFormat="1" ht="15" customHeight="1">
      <c r="A100" s="13">
        <v>1</v>
      </c>
      <c r="B100" s="27" t="s">
        <v>379</v>
      </c>
      <c r="C100" s="13" t="s">
        <v>3</v>
      </c>
      <c r="D100" s="13" t="s">
        <v>12</v>
      </c>
      <c r="E100" s="22">
        <v>20000</v>
      </c>
      <c r="F100" s="5"/>
      <c r="G100" s="5"/>
      <c r="H100" s="2"/>
      <c r="I100" s="2"/>
      <c r="J100" s="2"/>
      <c r="K100" s="2"/>
    </row>
    <row r="101" spans="1:11" s="4" customFormat="1" ht="12" customHeight="1">
      <c r="A101" s="13">
        <v>1</v>
      </c>
      <c r="B101" s="27" t="s">
        <v>370</v>
      </c>
      <c r="C101" s="13" t="s">
        <v>3</v>
      </c>
      <c r="D101" s="13" t="s">
        <v>13</v>
      </c>
      <c r="E101" s="22">
        <v>15000</v>
      </c>
      <c r="F101" s="5"/>
      <c r="G101" s="5"/>
      <c r="H101" s="2"/>
      <c r="I101" s="2"/>
      <c r="J101" s="2"/>
      <c r="K101" s="2"/>
    </row>
    <row r="102" spans="1:11" s="4" customFormat="1" ht="12" customHeight="1">
      <c r="A102" s="13">
        <v>1</v>
      </c>
      <c r="B102" s="14" t="s">
        <v>14</v>
      </c>
      <c r="C102" s="13" t="s">
        <v>3</v>
      </c>
      <c r="D102" s="13" t="s">
        <v>15</v>
      </c>
      <c r="E102" s="22">
        <v>184000</v>
      </c>
      <c r="F102" s="5"/>
      <c r="G102" s="5"/>
      <c r="H102" s="2"/>
      <c r="I102" s="2"/>
      <c r="J102" s="2"/>
      <c r="K102" s="2"/>
    </row>
    <row r="103" spans="1:11" s="4" customFormat="1" ht="12" customHeight="1">
      <c r="A103" s="13">
        <v>1</v>
      </c>
      <c r="B103" s="14" t="s">
        <v>16</v>
      </c>
      <c r="C103" s="13">
        <v>1122155</v>
      </c>
      <c r="D103" s="13" t="s">
        <v>17</v>
      </c>
      <c r="E103" s="22">
        <v>20000</v>
      </c>
      <c r="F103" s="5"/>
      <c r="G103" s="5"/>
      <c r="H103" s="2"/>
      <c r="I103" s="2"/>
      <c r="J103" s="2"/>
      <c r="K103" s="2"/>
    </row>
    <row r="104" spans="1:11" s="4" customFormat="1" ht="12" customHeight="1">
      <c r="A104" s="101"/>
      <c r="B104" s="101"/>
      <c r="C104" s="101"/>
      <c r="D104" s="101"/>
      <c r="E104" s="102"/>
      <c r="F104" s="5"/>
      <c r="G104" s="5"/>
      <c r="H104" s="2"/>
      <c r="I104" s="2"/>
      <c r="J104" s="2"/>
      <c r="K104" s="2"/>
    </row>
    <row r="105" spans="1:11" s="4" customFormat="1" ht="12" customHeight="1">
      <c r="A105" s="101"/>
      <c r="B105" s="101"/>
      <c r="C105" s="101"/>
      <c r="D105" s="103" t="s">
        <v>18</v>
      </c>
      <c r="E105" s="89">
        <f>SUM(E93:E104)</f>
        <v>527000</v>
      </c>
      <c r="F105" s="5"/>
      <c r="G105" s="5"/>
      <c r="H105" s="2"/>
      <c r="I105" s="2"/>
      <c r="J105" s="2"/>
      <c r="K105" s="2"/>
    </row>
    <row r="106" spans="1:11" s="4" customFormat="1" ht="12" customHeight="1">
      <c r="A106" s="101"/>
      <c r="B106" s="101"/>
      <c r="C106" s="101"/>
      <c r="D106"/>
      <c r="E106" s="104"/>
      <c r="F106" s="5"/>
      <c r="G106" s="5"/>
      <c r="H106" s="2"/>
      <c r="I106" s="2"/>
      <c r="J106" s="2"/>
      <c r="K106" s="2"/>
    </row>
    <row r="107" spans="1:11" s="150" customFormat="1" ht="12" customHeight="1">
      <c r="A107" s="107"/>
      <c r="B107" s="107"/>
      <c r="C107" s="108"/>
      <c r="D107" s="109" t="s">
        <v>82</v>
      </c>
      <c r="E107" s="110">
        <f>E22+E35+E47+E68+E85+E105</f>
        <v>2996500</v>
      </c>
      <c r="F107" s="148"/>
      <c r="G107" s="148"/>
      <c r="H107" s="149"/>
      <c r="I107" s="149"/>
      <c r="J107" s="149"/>
      <c r="K107" s="149"/>
    </row>
    <row r="108" spans="1:11" s="4" customFormat="1" ht="12" customHeight="1">
      <c r="A108" s="47"/>
      <c r="B108" s="47"/>
      <c r="C108" s="48"/>
      <c r="D108" s="46"/>
      <c r="E108" s="49"/>
      <c r="F108" s="5"/>
      <c r="G108" s="5"/>
      <c r="H108" s="2"/>
      <c r="I108" s="2"/>
      <c r="J108" s="2"/>
      <c r="K108" s="2"/>
    </row>
    <row r="109" spans="1:11" s="4" customFormat="1" ht="12" customHeight="1">
      <c r="A109" s="47"/>
      <c r="B109" s="47"/>
      <c r="C109" s="48"/>
      <c r="D109" s="46"/>
      <c r="E109" s="49"/>
      <c r="F109" s="5"/>
      <c r="G109" s="5"/>
      <c r="H109" s="2"/>
      <c r="I109" s="2"/>
      <c r="J109" s="2"/>
      <c r="K109" s="2"/>
    </row>
    <row r="110" spans="1:11" s="4" customFormat="1" ht="12" customHeight="1">
      <c r="A110" s="47"/>
      <c r="B110" s="47"/>
      <c r="C110" s="48"/>
      <c r="D110" s="46"/>
      <c r="E110" s="50"/>
      <c r="F110" s="5"/>
      <c r="G110" s="5"/>
      <c r="H110" s="2"/>
      <c r="I110" s="2"/>
      <c r="J110" s="2"/>
      <c r="K110" s="2"/>
    </row>
    <row r="111" spans="1:12" s="4" customFormat="1" ht="12" customHeight="1">
      <c r="A111" s="47"/>
      <c r="B111" s="47"/>
      <c r="C111" s="48"/>
      <c r="D111" s="46"/>
      <c r="E111" s="50"/>
      <c r="F111" s="5"/>
      <c r="G111" s="5"/>
      <c r="H111" s="5"/>
      <c r="I111" s="2"/>
      <c r="J111" s="2"/>
      <c r="K111" s="2"/>
      <c r="L111" s="2"/>
    </row>
    <row r="112" spans="1:12" s="4" customFormat="1" ht="12" customHeight="1" thickBot="1">
      <c r="A112" s="47"/>
      <c r="B112" s="47"/>
      <c r="C112" s="48"/>
      <c r="D112" s="46"/>
      <c r="E112" s="50"/>
      <c r="F112" s="5"/>
      <c r="G112" s="5"/>
      <c r="H112" s="5"/>
      <c r="I112" s="2"/>
      <c r="J112" s="2"/>
      <c r="K112" s="2"/>
      <c r="L112" s="2"/>
    </row>
    <row r="113" spans="1:12" ht="20.25" customHeight="1" thickBot="1">
      <c r="A113" s="151" t="s">
        <v>0</v>
      </c>
      <c r="B113" s="152" t="s">
        <v>118</v>
      </c>
      <c r="C113" s="152" t="s">
        <v>79</v>
      </c>
      <c r="D113" s="152" t="s">
        <v>1</v>
      </c>
      <c r="E113" s="153" t="s">
        <v>86</v>
      </c>
      <c r="F113"/>
      <c r="G113"/>
      <c r="H113"/>
      <c r="I113"/>
      <c r="J113"/>
      <c r="K113"/>
      <c r="L113"/>
    </row>
    <row r="114" spans="1:12" ht="15">
      <c r="A114" s="13">
        <v>1</v>
      </c>
      <c r="B114" s="27" t="s">
        <v>29</v>
      </c>
      <c r="C114" s="13" t="s">
        <v>3</v>
      </c>
      <c r="D114" s="13" t="s">
        <v>21</v>
      </c>
      <c r="E114" s="22">
        <v>3000</v>
      </c>
      <c r="F114"/>
      <c r="G114"/>
      <c r="H114"/>
      <c r="I114"/>
      <c r="J114"/>
      <c r="K114"/>
      <c r="L114"/>
    </row>
    <row r="115" spans="1:12" ht="15">
      <c r="A115" s="13">
        <v>1</v>
      </c>
      <c r="B115" s="27" t="s">
        <v>29</v>
      </c>
      <c r="C115" s="13" t="s">
        <v>3</v>
      </c>
      <c r="D115" s="13" t="s">
        <v>21</v>
      </c>
      <c r="E115" s="22">
        <v>3000</v>
      </c>
      <c r="F115"/>
      <c r="G115"/>
      <c r="H115"/>
      <c r="I115"/>
      <c r="J115"/>
      <c r="K115"/>
      <c r="L115"/>
    </row>
    <row r="116" spans="1:12" ht="15">
      <c r="A116" s="13">
        <v>1</v>
      </c>
      <c r="B116" s="27" t="s">
        <v>366</v>
      </c>
      <c r="C116" s="13" t="s">
        <v>3</v>
      </c>
      <c r="D116" s="13" t="s">
        <v>9</v>
      </c>
      <c r="E116" s="22">
        <v>25000</v>
      </c>
      <c r="F116"/>
      <c r="G116"/>
      <c r="H116"/>
      <c r="I116"/>
      <c r="J116"/>
      <c r="K116"/>
      <c r="L116"/>
    </row>
    <row r="117" spans="1:12" ht="15">
      <c r="A117" s="13">
        <v>1</v>
      </c>
      <c r="B117" s="27" t="s">
        <v>371</v>
      </c>
      <c r="C117" s="13" t="s">
        <v>3</v>
      </c>
      <c r="D117" s="13" t="s">
        <v>53</v>
      </c>
      <c r="E117" s="22">
        <v>150000</v>
      </c>
      <c r="F117"/>
      <c r="G117"/>
      <c r="H117"/>
      <c r="I117"/>
      <c r="J117"/>
      <c r="K117"/>
      <c r="L117"/>
    </row>
    <row r="118" spans="1:12" ht="15">
      <c r="A118" s="13">
        <v>1</v>
      </c>
      <c r="B118" s="27" t="s">
        <v>380</v>
      </c>
      <c r="C118" s="13" t="s">
        <v>62</v>
      </c>
      <c r="D118" s="13" t="s">
        <v>11</v>
      </c>
      <c r="E118" s="22">
        <v>35000</v>
      </c>
      <c r="F118"/>
      <c r="G118"/>
      <c r="H118"/>
      <c r="I118"/>
      <c r="J118"/>
      <c r="K118"/>
      <c r="L118"/>
    </row>
    <row r="119" spans="1:12" ht="15">
      <c r="A119" s="13">
        <v>1</v>
      </c>
      <c r="B119" s="27" t="s">
        <v>381</v>
      </c>
      <c r="C119" s="13" t="s">
        <v>63</v>
      </c>
      <c r="D119" s="13" t="s">
        <v>11</v>
      </c>
      <c r="E119" s="22">
        <v>35000</v>
      </c>
      <c r="F119"/>
      <c r="G119"/>
      <c r="H119"/>
      <c r="I119"/>
      <c r="J119"/>
      <c r="K119"/>
      <c r="L119"/>
    </row>
    <row r="120" spans="1:12" ht="15">
      <c r="A120" s="13">
        <v>1</v>
      </c>
      <c r="B120" s="27" t="s">
        <v>378</v>
      </c>
      <c r="C120" s="13" t="s">
        <v>3</v>
      </c>
      <c r="D120" s="13" t="s">
        <v>11</v>
      </c>
      <c r="E120" s="22">
        <v>20000</v>
      </c>
      <c r="F120"/>
      <c r="G120"/>
      <c r="H120"/>
      <c r="I120"/>
      <c r="J120"/>
      <c r="K120"/>
      <c r="L120"/>
    </row>
    <row r="121" spans="1:12" ht="15">
      <c r="A121" s="13">
        <v>1</v>
      </c>
      <c r="B121" s="84" t="s">
        <v>378</v>
      </c>
      <c r="C121" s="13" t="s">
        <v>3</v>
      </c>
      <c r="D121" s="13" t="s">
        <v>11</v>
      </c>
      <c r="E121" s="22">
        <v>20000</v>
      </c>
      <c r="F121"/>
      <c r="G121"/>
      <c r="H121"/>
      <c r="I121"/>
      <c r="J121"/>
      <c r="K121"/>
      <c r="L121"/>
    </row>
    <row r="122" spans="1:12" ht="15">
      <c r="A122" s="13">
        <v>1</v>
      </c>
      <c r="B122" s="27" t="s">
        <v>382</v>
      </c>
      <c r="C122" s="13" t="s">
        <v>3</v>
      </c>
      <c r="D122" s="13" t="s">
        <v>12</v>
      </c>
      <c r="E122" s="22">
        <v>20000</v>
      </c>
      <c r="F122"/>
      <c r="G122"/>
      <c r="H122"/>
      <c r="I122"/>
      <c r="J122"/>
      <c r="K122"/>
      <c r="L122"/>
    </row>
    <row r="123" spans="1:12" ht="15">
      <c r="A123" s="13">
        <v>1</v>
      </c>
      <c r="B123" s="27" t="s">
        <v>370</v>
      </c>
      <c r="C123" s="13" t="s">
        <v>3</v>
      </c>
      <c r="D123" s="13" t="s">
        <v>13</v>
      </c>
      <c r="E123" s="22">
        <v>15000</v>
      </c>
      <c r="F123"/>
      <c r="G123"/>
      <c r="H123"/>
      <c r="I123"/>
      <c r="J123"/>
      <c r="K123"/>
      <c r="L123"/>
    </row>
    <row r="124" spans="1:12" ht="15">
      <c r="A124" s="13">
        <v>1</v>
      </c>
      <c r="B124" s="14" t="s">
        <v>14</v>
      </c>
      <c r="C124" s="13" t="s">
        <v>3</v>
      </c>
      <c r="D124" s="13" t="s">
        <v>15</v>
      </c>
      <c r="E124" s="22">
        <v>184000</v>
      </c>
      <c r="F124"/>
      <c r="G124"/>
      <c r="H124"/>
      <c r="I124"/>
      <c r="J124"/>
      <c r="K124"/>
      <c r="L124"/>
    </row>
    <row r="125" spans="1:12" ht="15">
      <c r="A125" s="13">
        <v>1</v>
      </c>
      <c r="B125" s="14" t="s">
        <v>16</v>
      </c>
      <c r="C125" s="13">
        <v>1112149</v>
      </c>
      <c r="D125" s="13" t="s">
        <v>17</v>
      </c>
      <c r="E125" s="22">
        <v>20000</v>
      </c>
      <c r="F125"/>
      <c r="G125"/>
      <c r="H125"/>
      <c r="I125"/>
      <c r="J125"/>
      <c r="K125"/>
      <c r="L125"/>
    </row>
    <row r="126" spans="1:12" ht="15">
      <c r="A126" s="90"/>
      <c r="B126"/>
      <c r="C126"/>
      <c r="D126"/>
      <c r="E126"/>
      <c r="F126"/>
      <c r="G126"/>
      <c r="H126"/>
      <c r="I126"/>
      <c r="J126"/>
      <c r="K126"/>
      <c r="L126"/>
    </row>
    <row r="127" spans="1:12" ht="15">
      <c r="A127" s="90"/>
      <c r="B127"/>
      <c r="C127"/>
      <c r="D127" s="13" t="s">
        <v>18</v>
      </c>
      <c r="E127" s="111">
        <f>SUM(E114:E125)</f>
        <v>530000</v>
      </c>
      <c r="F127"/>
      <c r="G127"/>
      <c r="H127"/>
      <c r="I127"/>
      <c r="J127"/>
      <c r="K127"/>
      <c r="L127"/>
    </row>
    <row r="128" spans="1:12" ht="15.75" thickBo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5.75" thickBot="1">
      <c r="A129" s="151" t="s">
        <v>0</v>
      </c>
      <c r="B129" s="155" t="s">
        <v>88</v>
      </c>
      <c r="C129" s="152" t="s">
        <v>79</v>
      </c>
      <c r="D129" s="155" t="s">
        <v>1</v>
      </c>
      <c r="E129" s="153" t="s">
        <v>86</v>
      </c>
      <c r="F129"/>
      <c r="G129"/>
      <c r="H129"/>
      <c r="I129"/>
      <c r="J129"/>
      <c r="K129"/>
      <c r="L129"/>
    </row>
    <row r="130" spans="1:12" ht="15">
      <c r="A130" s="13">
        <v>1</v>
      </c>
      <c r="B130" s="14" t="s">
        <v>366</v>
      </c>
      <c r="C130" s="13" t="s">
        <v>3</v>
      </c>
      <c r="D130" s="13" t="s">
        <v>9</v>
      </c>
      <c r="E130" s="22">
        <v>10000</v>
      </c>
      <c r="F130"/>
      <c r="G130"/>
      <c r="H130"/>
      <c r="I130"/>
      <c r="J130"/>
      <c r="K130"/>
      <c r="L130"/>
    </row>
    <row r="131" spans="1:12" ht="15">
      <c r="A131" s="13">
        <v>1</v>
      </c>
      <c r="B131" s="27" t="s">
        <v>383</v>
      </c>
      <c r="C131" s="13" t="s">
        <v>3</v>
      </c>
      <c r="D131" s="13" t="s">
        <v>66</v>
      </c>
      <c r="E131" s="22">
        <v>120000</v>
      </c>
      <c r="F131"/>
      <c r="G131"/>
      <c r="H131"/>
      <c r="I131"/>
      <c r="J131"/>
      <c r="K131"/>
      <c r="L131"/>
    </row>
    <row r="132" spans="1:12" ht="15">
      <c r="A132" s="13">
        <v>1</v>
      </c>
      <c r="B132" s="27" t="s">
        <v>379</v>
      </c>
      <c r="C132" s="13" t="s">
        <v>3</v>
      </c>
      <c r="D132" s="13" t="s">
        <v>12</v>
      </c>
      <c r="E132" s="22">
        <v>5000</v>
      </c>
      <c r="F132"/>
      <c r="G132"/>
      <c r="H132"/>
      <c r="I132"/>
      <c r="J132"/>
      <c r="K132"/>
      <c r="L132"/>
    </row>
    <row r="133" spans="1:12" ht="15">
      <c r="A133" s="13">
        <v>1</v>
      </c>
      <c r="B133" s="27" t="s">
        <v>370</v>
      </c>
      <c r="C133" s="13" t="s">
        <v>3</v>
      </c>
      <c r="D133" s="13" t="s">
        <v>13</v>
      </c>
      <c r="E133" s="22">
        <v>3500</v>
      </c>
      <c r="F133"/>
      <c r="G133"/>
      <c r="H133"/>
      <c r="I133"/>
      <c r="J133"/>
      <c r="K133"/>
      <c r="L133"/>
    </row>
    <row r="134" spans="1:12" ht="15">
      <c r="A134" s="13">
        <v>1</v>
      </c>
      <c r="B134" s="14" t="s">
        <v>89</v>
      </c>
      <c r="C134" s="13" t="s">
        <v>3</v>
      </c>
      <c r="D134" s="13" t="s">
        <v>15</v>
      </c>
      <c r="E134" s="22">
        <v>85000</v>
      </c>
      <c r="F134"/>
      <c r="G134"/>
      <c r="H134"/>
      <c r="I134"/>
      <c r="J134"/>
      <c r="K134"/>
      <c r="L134"/>
    </row>
    <row r="135" spans="1:12" ht="1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5">
      <c r="A136"/>
      <c r="B136"/>
      <c r="C136"/>
      <c r="D136" s="15" t="s">
        <v>18</v>
      </c>
      <c r="E136" s="112">
        <f>SUM(E130:E134)</f>
        <v>223500</v>
      </c>
      <c r="F136"/>
      <c r="G136"/>
      <c r="H136"/>
      <c r="I136"/>
      <c r="J136"/>
      <c r="K136"/>
      <c r="L136"/>
    </row>
    <row r="137" spans="1:12" ht="15.75" thickBo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5.75" thickBot="1">
      <c r="A138" s="151" t="s">
        <v>0</v>
      </c>
      <c r="B138" s="155" t="s">
        <v>90</v>
      </c>
      <c r="C138" s="152" t="s">
        <v>79</v>
      </c>
      <c r="D138" s="155" t="s">
        <v>1</v>
      </c>
      <c r="E138" s="153" t="s">
        <v>86</v>
      </c>
      <c r="F138"/>
      <c r="G138"/>
      <c r="H138"/>
      <c r="I138"/>
      <c r="J138"/>
      <c r="K138"/>
      <c r="L138"/>
    </row>
    <row r="139" spans="1:12" ht="15">
      <c r="A139" s="13">
        <v>1</v>
      </c>
      <c r="B139" s="14" t="s">
        <v>366</v>
      </c>
      <c r="C139" s="13" t="s">
        <v>3</v>
      </c>
      <c r="D139" s="13" t="s">
        <v>9</v>
      </c>
      <c r="E139" s="22">
        <v>10000</v>
      </c>
      <c r="F139"/>
      <c r="G139"/>
      <c r="H139"/>
      <c r="I139"/>
      <c r="J139"/>
      <c r="K139"/>
      <c r="L139"/>
    </row>
    <row r="140" spans="1:12" ht="15">
      <c r="A140" s="13">
        <v>1</v>
      </c>
      <c r="B140" s="14" t="s">
        <v>383</v>
      </c>
      <c r="C140" s="13" t="s">
        <v>3</v>
      </c>
      <c r="D140" s="13" t="s">
        <v>66</v>
      </c>
      <c r="E140" s="22">
        <v>120000</v>
      </c>
      <c r="F140"/>
      <c r="G140"/>
      <c r="H140"/>
      <c r="I140"/>
      <c r="J140"/>
      <c r="K140"/>
      <c r="L140"/>
    </row>
    <row r="141" spans="1:12" ht="15">
      <c r="A141" s="13">
        <v>1</v>
      </c>
      <c r="B141" s="27" t="s">
        <v>379</v>
      </c>
      <c r="C141" s="13" t="s">
        <v>3</v>
      </c>
      <c r="D141" s="13" t="s">
        <v>12</v>
      </c>
      <c r="E141" s="22">
        <v>5000</v>
      </c>
      <c r="F141"/>
      <c r="G141"/>
      <c r="H141"/>
      <c r="I141"/>
      <c r="J141"/>
      <c r="K141"/>
      <c r="L141"/>
    </row>
    <row r="142" spans="1:12" ht="15">
      <c r="A142" s="13">
        <v>1</v>
      </c>
      <c r="B142" s="27" t="s">
        <v>370</v>
      </c>
      <c r="C142" s="13" t="s">
        <v>3</v>
      </c>
      <c r="D142" s="13" t="s">
        <v>13</v>
      </c>
      <c r="E142" s="22">
        <v>3500</v>
      </c>
      <c r="F142"/>
      <c r="G142"/>
      <c r="H142"/>
      <c r="I142"/>
      <c r="J142"/>
      <c r="K142"/>
      <c r="L142"/>
    </row>
    <row r="143" spans="1:12" ht="15">
      <c r="A143" s="13">
        <v>1</v>
      </c>
      <c r="B143" s="14" t="s">
        <v>89</v>
      </c>
      <c r="C143" s="13" t="s">
        <v>3</v>
      </c>
      <c r="D143" s="13" t="s">
        <v>15</v>
      </c>
      <c r="E143" s="22">
        <v>85000</v>
      </c>
      <c r="F143"/>
      <c r="G143"/>
      <c r="H143"/>
      <c r="I143"/>
      <c r="J143"/>
      <c r="K143"/>
      <c r="L143"/>
    </row>
    <row r="144" spans="1:12" ht="1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" customHeight="1">
      <c r="A145"/>
      <c r="B145"/>
      <c r="C145"/>
      <c r="D145" s="15" t="s">
        <v>18</v>
      </c>
      <c r="E145" s="112">
        <f>SUM(E139:E143)</f>
        <v>223500</v>
      </c>
      <c r="F145"/>
      <c r="G145"/>
      <c r="H145"/>
      <c r="I145"/>
      <c r="J145"/>
      <c r="K145"/>
      <c r="L145"/>
    </row>
    <row r="146" spans="1:12" ht="15.75" thickBo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5.75" thickBot="1">
      <c r="A147" s="151" t="s">
        <v>0</v>
      </c>
      <c r="B147" s="152" t="s">
        <v>91</v>
      </c>
      <c r="C147" s="152" t="s">
        <v>79</v>
      </c>
      <c r="D147" s="152" t="s">
        <v>1</v>
      </c>
      <c r="E147" s="153" t="s">
        <v>92</v>
      </c>
      <c r="F147"/>
      <c r="G147"/>
      <c r="H147"/>
      <c r="I147"/>
      <c r="J147"/>
      <c r="K147"/>
      <c r="L147"/>
    </row>
    <row r="148" spans="1:12" ht="15">
      <c r="A148" s="13">
        <v>1</v>
      </c>
      <c r="B148" s="14" t="s">
        <v>29</v>
      </c>
      <c r="C148" s="13" t="s">
        <v>3</v>
      </c>
      <c r="D148" s="13" t="s">
        <v>21</v>
      </c>
      <c r="E148" s="22">
        <v>3000</v>
      </c>
      <c r="F148"/>
      <c r="G148"/>
      <c r="H148"/>
      <c r="I148"/>
      <c r="J148"/>
      <c r="K148"/>
      <c r="L148"/>
    </row>
    <row r="149" spans="1:12" ht="15">
      <c r="A149" s="13">
        <v>2</v>
      </c>
      <c r="B149" s="14" t="s">
        <v>29</v>
      </c>
      <c r="C149" s="13" t="s">
        <v>3</v>
      </c>
      <c r="D149" s="13" t="s">
        <v>21</v>
      </c>
      <c r="E149" s="22">
        <v>3000</v>
      </c>
      <c r="F149"/>
      <c r="G149"/>
      <c r="H149"/>
      <c r="I149"/>
      <c r="J149"/>
      <c r="K149"/>
      <c r="L149"/>
    </row>
    <row r="150" spans="1:12" ht="15">
      <c r="A150" s="13">
        <v>1</v>
      </c>
      <c r="B150" s="14" t="s">
        <v>366</v>
      </c>
      <c r="C150" s="13" t="s">
        <v>3</v>
      </c>
      <c r="D150" s="13" t="s">
        <v>9</v>
      </c>
      <c r="E150" s="22">
        <v>25000</v>
      </c>
      <c r="F150"/>
      <c r="G150"/>
      <c r="H150"/>
      <c r="I150"/>
      <c r="J150"/>
      <c r="K150"/>
      <c r="L150"/>
    </row>
    <row r="151" spans="1:12" ht="15">
      <c r="A151" s="13">
        <v>1</v>
      </c>
      <c r="B151" s="27" t="s">
        <v>384</v>
      </c>
      <c r="C151" s="13" t="s">
        <v>3</v>
      </c>
      <c r="D151" s="13" t="s">
        <v>64</v>
      </c>
      <c r="E151" s="22">
        <v>300000</v>
      </c>
      <c r="F151"/>
      <c r="G151"/>
      <c r="H151"/>
      <c r="I151"/>
      <c r="J151"/>
      <c r="K151"/>
      <c r="L151"/>
    </row>
    <row r="152" spans="1:12" ht="15">
      <c r="A152" s="13">
        <v>1</v>
      </c>
      <c r="B152" s="27" t="s">
        <v>385</v>
      </c>
      <c r="C152" s="13" t="s">
        <v>3</v>
      </c>
      <c r="D152" s="13" t="s">
        <v>11</v>
      </c>
      <c r="E152" s="22">
        <v>35000</v>
      </c>
      <c r="F152"/>
      <c r="G152"/>
      <c r="H152"/>
      <c r="I152"/>
      <c r="J152"/>
      <c r="K152"/>
      <c r="L152"/>
    </row>
    <row r="153" spans="1:12" ht="15">
      <c r="A153" s="13">
        <v>1</v>
      </c>
      <c r="B153" s="27" t="s">
        <v>386</v>
      </c>
      <c r="C153" s="13" t="s">
        <v>3</v>
      </c>
      <c r="D153" s="13" t="s">
        <v>11</v>
      </c>
      <c r="E153" s="22">
        <v>35000</v>
      </c>
      <c r="F153"/>
      <c r="G153"/>
      <c r="H153"/>
      <c r="I153"/>
      <c r="J153"/>
      <c r="K153"/>
      <c r="L153"/>
    </row>
    <row r="154" spans="1:12" ht="15">
      <c r="A154" s="13">
        <v>1</v>
      </c>
      <c r="B154" s="27" t="s">
        <v>387</v>
      </c>
      <c r="C154" s="13" t="s">
        <v>3</v>
      </c>
      <c r="D154" s="13" t="s">
        <v>11</v>
      </c>
      <c r="E154" s="22">
        <v>35000</v>
      </c>
      <c r="F154"/>
      <c r="G154"/>
      <c r="H154"/>
      <c r="I154"/>
      <c r="J154"/>
      <c r="K154"/>
      <c r="L154"/>
    </row>
    <row r="155" spans="1:12" ht="15">
      <c r="A155" s="13">
        <v>1</v>
      </c>
      <c r="B155" s="27" t="s">
        <v>378</v>
      </c>
      <c r="C155" s="13" t="s">
        <v>3</v>
      </c>
      <c r="D155" s="13" t="s">
        <v>11</v>
      </c>
      <c r="E155" s="22">
        <v>20000</v>
      </c>
      <c r="F155"/>
      <c r="G155"/>
      <c r="H155"/>
      <c r="I155"/>
      <c r="J155"/>
      <c r="K155"/>
      <c r="L155"/>
    </row>
    <row r="156" spans="1:12" ht="15">
      <c r="A156" s="13">
        <v>1</v>
      </c>
      <c r="B156" s="27" t="s">
        <v>378</v>
      </c>
      <c r="C156" s="13" t="s">
        <v>3</v>
      </c>
      <c r="D156" s="13" t="s">
        <v>11</v>
      </c>
      <c r="E156" s="22">
        <v>20000</v>
      </c>
      <c r="F156"/>
      <c r="G156"/>
      <c r="H156"/>
      <c r="I156"/>
      <c r="J156"/>
      <c r="K156"/>
      <c r="L156"/>
    </row>
    <row r="157" spans="1:12" ht="15">
      <c r="A157" s="13">
        <v>1</v>
      </c>
      <c r="B157" s="84" t="s">
        <v>378</v>
      </c>
      <c r="C157" s="13" t="s">
        <v>3</v>
      </c>
      <c r="D157" s="13" t="s">
        <v>11</v>
      </c>
      <c r="E157" s="22">
        <v>20000</v>
      </c>
      <c r="F157"/>
      <c r="G157"/>
      <c r="H157"/>
      <c r="I157"/>
      <c r="J157"/>
      <c r="K157"/>
      <c r="L157"/>
    </row>
    <row r="158" spans="1:12" ht="15">
      <c r="A158" s="13">
        <v>1</v>
      </c>
      <c r="B158" s="27" t="s">
        <v>379</v>
      </c>
      <c r="C158" s="13" t="s">
        <v>3</v>
      </c>
      <c r="D158" s="13" t="s">
        <v>12</v>
      </c>
      <c r="E158" s="22">
        <v>20000</v>
      </c>
      <c r="F158"/>
      <c r="G158"/>
      <c r="H158"/>
      <c r="I158"/>
      <c r="J158"/>
      <c r="K158"/>
      <c r="L158"/>
    </row>
    <row r="159" spans="1:12" ht="15">
      <c r="A159" s="13">
        <v>1</v>
      </c>
      <c r="B159" s="27" t="s">
        <v>370</v>
      </c>
      <c r="C159" s="13" t="s">
        <v>3</v>
      </c>
      <c r="D159" s="13" t="s">
        <v>13</v>
      </c>
      <c r="E159" s="22">
        <v>15000</v>
      </c>
      <c r="F159"/>
      <c r="G159"/>
      <c r="H159"/>
      <c r="I159"/>
      <c r="J159"/>
      <c r="K159"/>
      <c r="L159"/>
    </row>
    <row r="160" spans="1:12" ht="15">
      <c r="A160" s="13">
        <v>1</v>
      </c>
      <c r="B160" s="14" t="s">
        <v>14</v>
      </c>
      <c r="C160" s="13" t="s">
        <v>3</v>
      </c>
      <c r="D160" s="13" t="s">
        <v>15</v>
      </c>
      <c r="E160" s="22">
        <v>250000</v>
      </c>
      <c r="F160"/>
      <c r="G160"/>
      <c r="H160"/>
      <c r="I160"/>
      <c r="J160"/>
      <c r="K160"/>
      <c r="L160"/>
    </row>
    <row r="161" spans="1:12" ht="15">
      <c r="A161" s="13">
        <v>1</v>
      </c>
      <c r="B161" s="14" t="s">
        <v>16</v>
      </c>
      <c r="C161" s="13">
        <v>1112147</v>
      </c>
      <c r="D161" s="13" t="s">
        <v>17</v>
      </c>
      <c r="E161" s="22">
        <v>20000</v>
      </c>
      <c r="F161"/>
      <c r="G161"/>
      <c r="H161"/>
      <c r="I161"/>
      <c r="J161"/>
      <c r="K161"/>
      <c r="L161"/>
    </row>
    <row r="162" spans="1:12" ht="15">
      <c r="A162" s="90"/>
      <c r="B162"/>
      <c r="C162"/>
      <c r="D162"/>
      <c r="E162"/>
      <c r="F162"/>
      <c r="G162"/>
      <c r="H162"/>
      <c r="I162"/>
      <c r="J162"/>
      <c r="K162"/>
      <c r="L162"/>
    </row>
    <row r="163" spans="1:12" ht="15">
      <c r="A163" s="90"/>
      <c r="B163"/>
      <c r="C163"/>
      <c r="D163" s="13" t="s">
        <v>18</v>
      </c>
      <c r="E163" s="112">
        <f>SUM(E148:E161)</f>
        <v>801000</v>
      </c>
      <c r="F163"/>
      <c r="G163"/>
      <c r="H163"/>
      <c r="I163"/>
      <c r="J163"/>
      <c r="K163"/>
      <c r="L163"/>
    </row>
    <row r="164" spans="1:12" ht="15.75" thickBot="1">
      <c r="A164" s="90"/>
      <c r="B164"/>
      <c r="C164"/>
      <c r="D164"/>
      <c r="E164"/>
      <c r="F164"/>
      <c r="G164"/>
      <c r="H164"/>
      <c r="I164"/>
      <c r="J164"/>
      <c r="K164"/>
      <c r="L164"/>
    </row>
    <row r="165" spans="1:12" ht="15.75" thickBot="1">
      <c r="A165" s="151" t="s">
        <v>0</v>
      </c>
      <c r="B165" s="152" t="s">
        <v>93</v>
      </c>
      <c r="C165" s="152" t="s">
        <v>79</v>
      </c>
      <c r="D165" s="152" t="s">
        <v>1</v>
      </c>
      <c r="E165" s="153" t="s">
        <v>92</v>
      </c>
      <c r="F165"/>
      <c r="G165"/>
      <c r="H165"/>
      <c r="I165"/>
      <c r="J165"/>
      <c r="K165"/>
      <c r="L165"/>
    </row>
    <row r="166" spans="1:12" ht="15">
      <c r="A166" s="13">
        <v>1</v>
      </c>
      <c r="B166" s="14" t="s">
        <v>366</v>
      </c>
      <c r="C166" s="13" t="s">
        <v>3</v>
      </c>
      <c r="D166" s="13" t="s">
        <v>9</v>
      </c>
      <c r="E166" s="22">
        <v>25000</v>
      </c>
      <c r="F166"/>
      <c r="G166"/>
      <c r="H166"/>
      <c r="I166"/>
      <c r="J166"/>
      <c r="K166"/>
      <c r="L166"/>
    </row>
    <row r="167" spans="1:12" ht="15">
      <c r="A167" s="13">
        <v>1</v>
      </c>
      <c r="B167" s="27" t="s">
        <v>388</v>
      </c>
      <c r="C167" s="13" t="s">
        <v>3</v>
      </c>
      <c r="D167" s="13" t="s">
        <v>10</v>
      </c>
      <c r="E167" s="22">
        <v>150000</v>
      </c>
      <c r="F167"/>
      <c r="G167"/>
      <c r="H167"/>
      <c r="I167"/>
      <c r="J167"/>
      <c r="K167"/>
      <c r="L167"/>
    </row>
    <row r="168" spans="1:12" ht="15">
      <c r="A168" s="13">
        <v>1</v>
      </c>
      <c r="B168" s="27" t="s">
        <v>389</v>
      </c>
      <c r="C168" s="13" t="s">
        <v>3</v>
      </c>
      <c r="D168" s="13" t="s">
        <v>11</v>
      </c>
      <c r="E168" s="22">
        <v>35000</v>
      </c>
      <c r="F168"/>
      <c r="G168"/>
      <c r="H168"/>
      <c r="I168"/>
      <c r="J168"/>
      <c r="K168"/>
      <c r="L168"/>
    </row>
    <row r="169" spans="1:12" ht="15">
      <c r="A169" s="13">
        <v>1</v>
      </c>
      <c r="B169" s="84" t="s">
        <v>378</v>
      </c>
      <c r="C169" s="13" t="s">
        <v>3</v>
      </c>
      <c r="D169" s="13" t="s">
        <v>11</v>
      </c>
      <c r="E169" s="22">
        <v>20000</v>
      </c>
      <c r="F169"/>
      <c r="G169"/>
      <c r="H169"/>
      <c r="I169"/>
      <c r="J169"/>
      <c r="K169"/>
      <c r="L169"/>
    </row>
    <row r="170" spans="1:12" ht="15">
      <c r="A170" s="13">
        <v>1</v>
      </c>
      <c r="B170" s="27" t="s">
        <v>382</v>
      </c>
      <c r="C170" s="13" t="s">
        <v>3</v>
      </c>
      <c r="D170" s="13" t="s">
        <v>12</v>
      </c>
      <c r="E170" s="22">
        <v>20000</v>
      </c>
      <c r="F170"/>
      <c r="G170"/>
      <c r="H170"/>
      <c r="I170"/>
      <c r="J170"/>
      <c r="K170"/>
      <c r="L170"/>
    </row>
    <row r="171" spans="1:12" ht="15">
      <c r="A171" s="13">
        <v>1</v>
      </c>
      <c r="B171" s="27" t="s">
        <v>370</v>
      </c>
      <c r="C171" s="13" t="s">
        <v>3</v>
      </c>
      <c r="D171" s="13" t="s">
        <v>13</v>
      </c>
      <c r="E171" s="22">
        <v>15000</v>
      </c>
      <c r="F171"/>
      <c r="G171"/>
      <c r="H171"/>
      <c r="I171"/>
      <c r="J171"/>
      <c r="K171"/>
      <c r="L171"/>
    </row>
    <row r="172" spans="1:12" ht="15">
      <c r="A172" s="13">
        <v>1</v>
      </c>
      <c r="B172" s="14" t="s">
        <v>14</v>
      </c>
      <c r="C172" s="13" t="s">
        <v>3</v>
      </c>
      <c r="D172" s="13" t="s">
        <v>15</v>
      </c>
      <c r="E172" s="22">
        <v>184000</v>
      </c>
      <c r="F172"/>
      <c r="G172"/>
      <c r="H172"/>
      <c r="I172"/>
      <c r="J172"/>
      <c r="K172"/>
      <c r="L172"/>
    </row>
    <row r="173" spans="1:12" ht="15">
      <c r="A173" s="13">
        <v>1</v>
      </c>
      <c r="B173" s="14" t="s">
        <v>16</v>
      </c>
      <c r="C173" s="13">
        <v>1122150</v>
      </c>
      <c r="D173" s="13" t="s">
        <v>17</v>
      </c>
      <c r="E173" s="22">
        <v>20000</v>
      </c>
      <c r="F173"/>
      <c r="G173"/>
      <c r="H173"/>
      <c r="I173"/>
      <c r="J173"/>
      <c r="K173"/>
      <c r="L173"/>
    </row>
    <row r="174" spans="1:12" ht="15">
      <c r="A174" s="113"/>
      <c r="B174" s="113"/>
      <c r="C174" s="113"/>
      <c r="D174" s="113"/>
      <c r="E174" s="113"/>
      <c r="F174"/>
      <c r="G174"/>
      <c r="H174"/>
      <c r="I174"/>
      <c r="J174"/>
      <c r="K174"/>
      <c r="L174"/>
    </row>
    <row r="175" spans="1:12" ht="15">
      <c r="A175" s="90"/>
      <c r="B175"/>
      <c r="C175"/>
      <c r="D175" s="114" t="s">
        <v>18</v>
      </c>
      <c r="E175" s="115">
        <f>SUM(E166:E173)</f>
        <v>469000</v>
      </c>
      <c r="F175"/>
      <c r="G175"/>
      <c r="H175"/>
      <c r="I175"/>
      <c r="J175"/>
      <c r="K175"/>
      <c r="L175"/>
    </row>
    <row r="176" spans="1:12" ht="1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5.75" thickBo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5.75" thickBot="1">
      <c r="A179" s="151" t="s">
        <v>0</v>
      </c>
      <c r="B179" s="155" t="s">
        <v>94</v>
      </c>
      <c r="C179" s="152" t="s">
        <v>79</v>
      </c>
      <c r="D179" s="155" t="s">
        <v>1</v>
      </c>
      <c r="E179" s="153" t="s">
        <v>92</v>
      </c>
      <c r="F179"/>
      <c r="G179"/>
      <c r="H179"/>
      <c r="I179"/>
      <c r="J179"/>
      <c r="K179"/>
      <c r="L179"/>
    </row>
    <row r="180" spans="1:12" ht="15">
      <c r="A180" s="20">
        <v>1</v>
      </c>
      <c r="B180" s="21" t="s">
        <v>57</v>
      </c>
      <c r="C180" s="20" t="s">
        <v>3</v>
      </c>
      <c r="D180" s="20" t="s">
        <v>21</v>
      </c>
      <c r="E180" s="25">
        <v>3000</v>
      </c>
      <c r="F180"/>
      <c r="G180"/>
      <c r="H180"/>
      <c r="I180"/>
      <c r="J180"/>
      <c r="K180"/>
      <c r="L180"/>
    </row>
    <row r="181" spans="1:12" ht="15">
      <c r="A181" s="20">
        <v>1</v>
      </c>
      <c r="B181" s="21" t="s">
        <v>57</v>
      </c>
      <c r="C181" s="20" t="s">
        <v>3</v>
      </c>
      <c r="D181" s="20" t="s">
        <v>21</v>
      </c>
      <c r="E181" s="25">
        <v>3000</v>
      </c>
      <c r="F181"/>
      <c r="G181"/>
      <c r="H181"/>
      <c r="I181"/>
      <c r="J181"/>
      <c r="K181"/>
      <c r="L181"/>
    </row>
    <row r="182" spans="1:12" ht="16.5" customHeight="1">
      <c r="A182" s="13">
        <v>1</v>
      </c>
      <c r="B182" s="14" t="s">
        <v>366</v>
      </c>
      <c r="C182" s="13" t="s">
        <v>3</v>
      </c>
      <c r="D182" s="13" t="s">
        <v>9</v>
      </c>
      <c r="E182" s="22">
        <v>25000</v>
      </c>
      <c r="F182"/>
      <c r="G182"/>
      <c r="H182"/>
      <c r="I182"/>
      <c r="J182"/>
      <c r="K182"/>
      <c r="L182"/>
    </row>
    <row r="183" spans="1:12" ht="15">
      <c r="A183" s="13">
        <v>1</v>
      </c>
      <c r="B183" s="27" t="s">
        <v>371</v>
      </c>
      <c r="C183" s="13" t="s">
        <v>3</v>
      </c>
      <c r="D183" s="13" t="s">
        <v>53</v>
      </c>
      <c r="E183" s="22">
        <v>150000</v>
      </c>
      <c r="F183"/>
      <c r="G183"/>
      <c r="H183"/>
      <c r="I183"/>
      <c r="J183"/>
      <c r="K183"/>
      <c r="L183"/>
    </row>
    <row r="184" spans="1:12" ht="15">
      <c r="A184" s="13">
        <v>1</v>
      </c>
      <c r="B184" s="27" t="s">
        <v>389</v>
      </c>
      <c r="C184" s="13" t="s">
        <v>3</v>
      </c>
      <c r="D184" s="13" t="s">
        <v>11</v>
      </c>
      <c r="E184" s="22">
        <v>35000</v>
      </c>
      <c r="F184"/>
      <c r="G184"/>
      <c r="H184"/>
      <c r="I184"/>
      <c r="J184"/>
      <c r="K184"/>
      <c r="L184"/>
    </row>
    <row r="185" spans="1:12" ht="15">
      <c r="A185" s="13">
        <v>1</v>
      </c>
      <c r="B185" s="27" t="s">
        <v>390</v>
      </c>
      <c r="C185" s="13" t="s">
        <v>3</v>
      </c>
      <c r="D185" s="13" t="s">
        <v>11</v>
      </c>
      <c r="E185" s="22">
        <v>35000</v>
      </c>
      <c r="F185"/>
      <c r="G185"/>
      <c r="H185"/>
      <c r="I185"/>
      <c r="J185"/>
      <c r="K185"/>
      <c r="L185"/>
    </row>
    <row r="186" spans="1:12" ht="15">
      <c r="A186" s="13">
        <v>1</v>
      </c>
      <c r="B186" s="27" t="s">
        <v>378</v>
      </c>
      <c r="C186" s="13" t="s">
        <v>3</v>
      </c>
      <c r="D186" s="13" t="s">
        <v>11</v>
      </c>
      <c r="E186" s="22">
        <v>20000</v>
      </c>
      <c r="F186"/>
      <c r="G186"/>
      <c r="H186"/>
      <c r="I186"/>
      <c r="J186"/>
      <c r="K186"/>
      <c r="L186"/>
    </row>
    <row r="187" spans="1:12" ht="15">
      <c r="A187" s="13">
        <v>1</v>
      </c>
      <c r="B187" s="84" t="s">
        <v>378</v>
      </c>
      <c r="C187" s="13" t="s">
        <v>3</v>
      </c>
      <c r="D187" s="13" t="s">
        <v>11</v>
      </c>
      <c r="E187" s="22">
        <v>20000</v>
      </c>
      <c r="F187"/>
      <c r="G187"/>
      <c r="H187"/>
      <c r="I187"/>
      <c r="J187"/>
      <c r="K187"/>
      <c r="L187"/>
    </row>
    <row r="188" spans="1:12" ht="15">
      <c r="A188" s="13">
        <v>1</v>
      </c>
      <c r="B188" s="27" t="s">
        <v>382</v>
      </c>
      <c r="C188" s="13" t="s">
        <v>3</v>
      </c>
      <c r="D188" s="13" t="s">
        <v>12</v>
      </c>
      <c r="E188" s="22">
        <v>20000</v>
      </c>
      <c r="F188"/>
      <c r="G188"/>
      <c r="H188"/>
      <c r="I188"/>
      <c r="J188"/>
      <c r="K188"/>
      <c r="L188"/>
    </row>
    <row r="189" spans="1:12" ht="15">
      <c r="A189" s="13">
        <v>1</v>
      </c>
      <c r="B189" s="27" t="s">
        <v>370</v>
      </c>
      <c r="C189" s="13" t="s">
        <v>3</v>
      </c>
      <c r="D189" s="13" t="s">
        <v>13</v>
      </c>
      <c r="E189" s="22">
        <v>15000</v>
      </c>
      <c r="F189"/>
      <c r="G189"/>
      <c r="H189"/>
      <c r="I189"/>
      <c r="J189"/>
      <c r="K189"/>
      <c r="L189"/>
    </row>
    <row r="190" spans="1:12" ht="15">
      <c r="A190" s="13">
        <v>1</v>
      </c>
      <c r="B190" s="14" t="s">
        <v>14</v>
      </c>
      <c r="C190" s="13" t="s">
        <v>3</v>
      </c>
      <c r="D190" s="13" t="s">
        <v>15</v>
      </c>
      <c r="E190" s="22">
        <v>184000</v>
      </c>
      <c r="F190"/>
      <c r="G190"/>
      <c r="H190"/>
      <c r="I190"/>
      <c r="J190"/>
      <c r="K190"/>
      <c r="L190"/>
    </row>
    <row r="191" spans="1:12" ht="15">
      <c r="A191" s="13">
        <v>1</v>
      </c>
      <c r="B191" s="14" t="s">
        <v>16</v>
      </c>
      <c r="C191" s="13" t="s">
        <v>3</v>
      </c>
      <c r="D191" s="13" t="s">
        <v>17</v>
      </c>
      <c r="E191" s="22">
        <v>20000</v>
      </c>
      <c r="F191"/>
      <c r="G191"/>
      <c r="H191"/>
      <c r="I191"/>
      <c r="J191"/>
      <c r="K191"/>
      <c r="L191"/>
    </row>
    <row r="192" spans="1:12" ht="15">
      <c r="A192" s="116"/>
      <c r="B192" s="98"/>
      <c r="C192" s="98"/>
      <c r="D192" s="98"/>
      <c r="E192" s="117"/>
      <c r="F192"/>
      <c r="G192"/>
      <c r="H192"/>
      <c r="I192"/>
      <c r="J192"/>
      <c r="K192"/>
      <c r="L192"/>
    </row>
    <row r="193" spans="1:12" ht="15">
      <c r="A193" s="90"/>
      <c r="B193"/>
      <c r="C193"/>
      <c r="D193" s="118" t="s">
        <v>18</v>
      </c>
      <c r="E193" s="89">
        <f>SUM(E180:E191)</f>
        <v>530000</v>
      </c>
      <c r="F193"/>
      <c r="G193"/>
      <c r="H193"/>
      <c r="I193"/>
      <c r="J193"/>
      <c r="K193"/>
      <c r="L193"/>
    </row>
    <row r="194" spans="1:12" ht="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5.75" thickBo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5.75" thickBot="1">
      <c r="A197" s="151" t="s">
        <v>0</v>
      </c>
      <c r="B197" s="155" t="s">
        <v>95</v>
      </c>
      <c r="C197" s="152" t="s">
        <v>79</v>
      </c>
      <c r="D197" s="155" t="s">
        <v>1</v>
      </c>
      <c r="E197" s="153" t="s">
        <v>86</v>
      </c>
      <c r="F197"/>
      <c r="G197"/>
      <c r="H197"/>
      <c r="I197"/>
      <c r="J197"/>
      <c r="K197"/>
      <c r="L197"/>
    </row>
    <row r="198" spans="1:12" ht="15">
      <c r="A198" s="20">
        <v>1</v>
      </c>
      <c r="B198" s="21" t="s">
        <v>65</v>
      </c>
      <c r="C198" s="20" t="s">
        <v>3</v>
      </c>
      <c r="D198" s="20" t="s">
        <v>21</v>
      </c>
      <c r="E198" s="25">
        <v>3000</v>
      </c>
      <c r="F198"/>
      <c r="G198"/>
      <c r="H198"/>
      <c r="I198"/>
      <c r="J198"/>
      <c r="K198"/>
      <c r="L198"/>
    </row>
    <row r="199" spans="1:12" ht="15" customHeight="1">
      <c r="A199" s="13">
        <v>1</v>
      </c>
      <c r="B199" s="14" t="s">
        <v>366</v>
      </c>
      <c r="C199" s="13" t="s">
        <v>3</v>
      </c>
      <c r="D199" s="13" t="s">
        <v>9</v>
      </c>
      <c r="E199" s="22">
        <v>25000</v>
      </c>
      <c r="F199"/>
      <c r="G199"/>
      <c r="H199"/>
      <c r="I199"/>
      <c r="J199"/>
      <c r="K199"/>
      <c r="L199"/>
    </row>
    <row r="200" spans="1:12" ht="15">
      <c r="A200" s="13">
        <v>1</v>
      </c>
      <c r="B200" s="27" t="s">
        <v>391</v>
      </c>
      <c r="C200" s="13" t="s">
        <v>3</v>
      </c>
      <c r="D200" s="13" t="s">
        <v>66</v>
      </c>
      <c r="E200" s="22">
        <v>200000</v>
      </c>
      <c r="F200"/>
      <c r="G200"/>
      <c r="H200"/>
      <c r="I200"/>
      <c r="J200"/>
      <c r="K200"/>
      <c r="L200"/>
    </row>
    <row r="201" spans="1:12" ht="15">
      <c r="A201" s="13">
        <v>1</v>
      </c>
      <c r="B201" s="27" t="s">
        <v>392</v>
      </c>
      <c r="C201" s="13" t="s">
        <v>3</v>
      </c>
      <c r="D201" s="13" t="s">
        <v>11</v>
      </c>
      <c r="E201" s="22">
        <v>35000</v>
      </c>
      <c r="F201"/>
      <c r="G201"/>
      <c r="H201"/>
      <c r="I201"/>
      <c r="J201"/>
      <c r="K201"/>
      <c r="L201"/>
    </row>
    <row r="202" spans="1:12" ht="15">
      <c r="A202" s="13">
        <v>1</v>
      </c>
      <c r="B202" s="84" t="s">
        <v>378</v>
      </c>
      <c r="C202" s="13" t="s">
        <v>3</v>
      </c>
      <c r="D202" s="13" t="s">
        <v>11</v>
      </c>
      <c r="E202" s="22">
        <v>20000</v>
      </c>
      <c r="F202"/>
      <c r="G202"/>
      <c r="H202"/>
      <c r="I202"/>
      <c r="J202"/>
      <c r="K202"/>
      <c r="L202"/>
    </row>
    <row r="203" spans="1:12" ht="15">
      <c r="A203" s="13">
        <v>1</v>
      </c>
      <c r="B203" s="27" t="s">
        <v>382</v>
      </c>
      <c r="C203" s="13" t="s">
        <v>3</v>
      </c>
      <c r="D203" s="13" t="s">
        <v>12</v>
      </c>
      <c r="E203" s="22">
        <v>20000</v>
      </c>
      <c r="F203"/>
      <c r="G203"/>
      <c r="H203"/>
      <c r="I203"/>
      <c r="J203"/>
      <c r="K203"/>
      <c r="L203"/>
    </row>
    <row r="204" spans="1:12" ht="15">
      <c r="A204" s="13">
        <v>1</v>
      </c>
      <c r="B204" s="27" t="s">
        <v>370</v>
      </c>
      <c r="C204" s="13" t="s">
        <v>3</v>
      </c>
      <c r="D204" s="13" t="s">
        <v>13</v>
      </c>
      <c r="E204" s="22">
        <v>15000</v>
      </c>
      <c r="F204"/>
      <c r="G204"/>
      <c r="H204"/>
      <c r="I204"/>
      <c r="J204"/>
      <c r="K204"/>
      <c r="L204"/>
    </row>
    <row r="205" spans="1:12" ht="15">
      <c r="A205" s="13">
        <v>1</v>
      </c>
      <c r="B205" s="14" t="s">
        <v>14</v>
      </c>
      <c r="C205" s="13" t="s">
        <v>3</v>
      </c>
      <c r="D205" s="13" t="s">
        <v>15</v>
      </c>
      <c r="E205" s="22">
        <v>200000</v>
      </c>
      <c r="F205"/>
      <c r="G205"/>
      <c r="H205"/>
      <c r="I205"/>
      <c r="J205"/>
      <c r="K205"/>
      <c r="L205"/>
    </row>
    <row r="206" spans="1:12" ht="15">
      <c r="A206" s="113"/>
      <c r="B206" s="113"/>
      <c r="C206" s="113"/>
      <c r="D206" s="113"/>
      <c r="E206" s="119"/>
      <c r="F206"/>
      <c r="G206"/>
      <c r="H206"/>
      <c r="I206"/>
      <c r="J206"/>
      <c r="K206"/>
      <c r="L206"/>
    </row>
    <row r="207" spans="1:12" ht="15">
      <c r="A207" s="113"/>
      <c r="B207" s="113"/>
      <c r="C207" s="113"/>
      <c r="D207" s="114" t="s">
        <v>18</v>
      </c>
      <c r="E207" s="89">
        <f>SUM(E198:E205)</f>
        <v>518000</v>
      </c>
      <c r="F207"/>
      <c r="G207"/>
      <c r="H207"/>
      <c r="I207"/>
      <c r="J207"/>
      <c r="K207"/>
      <c r="L207"/>
    </row>
    <row r="208" spans="1:12" ht="15">
      <c r="A208" s="113"/>
      <c r="B208" s="113"/>
      <c r="C208" s="113"/>
      <c r="D208" s="85"/>
      <c r="E208" s="113"/>
      <c r="F208"/>
      <c r="G208"/>
      <c r="H208"/>
      <c r="I208"/>
      <c r="J208"/>
      <c r="K208"/>
      <c r="L208"/>
    </row>
    <row r="209" spans="1:12" ht="15">
      <c r="A209" s="113"/>
      <c r="B209" s="119"/>
      <c r="C209" s="113"/>
      <c r="D209" s="120"/>
      <c r="E209" s="121"/>
      <c r="F209"/>
      <c r="G209"/>
      <c r="H209"/>
      <c r="I209"/>
      <c r="J209"/>
      <c r="K209"/>
      <c r="L209"/>
    </row>
    <row r="210" spans="1:12" ht="15">
      <c r="A210" s="113"/>
      <c r="B210" s="113"/>
      <c r="C210" s="113"/>
      <c r="D210" s="114" t="s">
        <v>67</v>
      </c>
      <c r="E210" s="106">
        <f>E127+E136+E145+E163+E175+E193+E207</f>
        <v>3295000</v>
      </c>
      <c r="F210"/>
      <c r="G210"/>
      <c r="H210"/>
      <c r="I210"/>
      <c r="J210"/>
      <c r="K210"/>
      <c r="L210"/>
    </row>
    <row r="211" spans="1:12" s="4" customFormat="1" ht="159" customHeight="1">
      <c r="A211" s="44"/>
      <c r="B211" s="45"/>
      <c r="C211" s="45"/>
      <c r="D211" s="45"/>
      <c r="E211" s="45"/>
      <c r="F211" s="5"/>
      <c r="G211" s="5"/>
      <c r="H211" s="5"/>
      <c r="I211" s="2"/>
      <c r="J211" s="2"/>
      <c r="K211" s="2"/>
      <c r="L211" s="2"/>
    </row>
    <row r="212" spans="1:12" s="4" customFormat="1" ht="13.5" customHeight="1">
      <c r="A212" s="51"/>
      <c r="B212" s="52"/>
      <c r="C212" s="51"/>
      <c r="D212" s="51"/>
      <c r="E212" s="51"/>
      <c r="F212" s="5"/>
      <c r="G212" s="5"/>
      <c r="H212" s="5"/>
      <c r="I212" s="2"/>
      <c r="J212" s="2"/>
      <c r="K212" s="2"/>
      <c r="L212" s="2"/>
    </row>
    <row r="213" spans="1:12" s="4" customFormat="1" ht="13.5" customHeight="1">
      <c r="A213" s="51"/>
      <c r="B213" s="52"/>
      <c r="C213" s="51"/>
      <c r="D213" s="51"/>
      <c r="E213" s="51"/>
      <c r="F213" s="5"/>
      <c r="G213" s="5"/>
      <c r="H213" s="5"/>
      <c r="I213" s="2"/>
      <c r="J213" s="2"/>
      <c r="K213" s="2"/>
      <c r="L213" s="2"/>
    </row>
    <row r="214" spans="1:12" s="4" customFormat="1" ht="13.5" customHeight="1">
      <c r="A214" s="51"/>
      <c r="B214" s="52"/>
      <c r="C214" s="51"/>
      <c r="D214" s="51"/>
      <c r="E214" s="51"/>
      <c r="F214" s="5"/>
      <c r="G214" s="5"/>
      <c r="H214" s="5"/>
      <c r="I214" s="2"/>
      <c r="J214" s="2"/>
      <c r="K214" s="2"/>
      <c r="L214" s="2"/>
    </row>
    <row r="215" spans="1:12" s="4" customFormat="1" ht="13.5" customHeight="1" thickBot="1">
      <c r="A215" s="51"/>
      <c r="B215" s="52"/>
      <c r="C215" s="51"/>
      <c r="D215" s="51"/>
      <c r="E215" s="51"/>
      <c r="F215" s="5"/>
      <c r="G215" s="5"/>
      <c r="H215" s="5"/>
      <c r="I215" s="2"/>
      <c r="J215" s="2"/>
      <c r="K215" s="2"/>
      <c r="L215" s="2"/>
    </row>
    <row r="216" spans="1:12" ht="18" customHeight="1" thickBot="1">
      <c r="A216" s="151" t="s">
        <v>0</v>
      </c>
      <c r="B216" s="155" t="s">
        <v>96</v>
      </c>
      <c r="C216" s="152" t="s">
        <v>79</v>
      </c>
      <c r="D216" s="155" t="s">
        <v>1</v>
      </c>
      <c r="E216" s="153" t="s">
        <v>86</v>
      </c>
      <c r="F216"/>
      <c r="G216"/>
      <c r="H216"/>
      <c r="I216"/>
      <c r="J216"/>
      <c r="K216"/>
      <c r="L216"/>
    </row>
    <row r="217" spans="1:12" ht="15">
      <c r="A217" s="20">
        <v>1</v>
      </c>
      <c r="B217" s="124" t="s">
        <v>57</v>
      </c>
      <c r="C217" s="20" t="s">
        <v>3</v>
      </c>
      <c r="D217" s="20" t="s">
        <v>21</v>
      </c>
      <c r="E217" s="25">
        <v>3000</v>
      </c>
      <c r="F217"/>
      <c r="G217"/>
      <c r="H217"/>
      <c r="I217"/>
      <c r="J217"/>
      <c r="K217"/>
      <c r="L217"/>
    </row>
    <row r="218" spans="1:12" ht="15">
      <c r="A218" s="13">
        <v>1</v>
      </c>
      <c r="B218" s="125" t="s">
        <v>8</v>
      </c>
      <c r="C218" s="13" t="s">
        <v>3</v>
      </c>
      <c r="D218" s="13" t="s">
        <v>9</v>
      </c>
      <c r="E218" s="22">
        <v>25000</v>
      </c>
      <c r="F218"/>
      <c r="G218"/>
      <c r="H218"/>
      <c r="I218"/>
      <c r="J218"/>
      <c r="K218"/>
      <c r="L218"/>
    </row>
    <row r="219" spans="1:12" ht="15">
      <c r="A219" s="13">
        <v>1</v>
      </c>
      <c r="B219" s="126" t="s">
        <v>42</v>
      </c>
      <c r="C219" s="13" t="s">
        <v>3</v>
      </c>
      <c r="D219" s="13" t="s">
        <v>80</v>
      </c>
      <c r="E219" s="22">
        <v>250000</v>
      </c>
      <c r="F219"/>
      <c r="G219"/>
      <c r="H219"/>
      <c r="I219"/>
      <c r="J219"/>
      <c r="K219"/>
      <c r="L219"/>
    </row>
    <row r="220" spans="1:12" ht="15">
      <c r="A220" s="13">
        <v>1</v>
      </c>
      <c r="B220" s="126" t="s">
        <v>97</v>
      </c>
      <c r="C220" s="13" t="s">
        <v>3</v>
      </c>
      <c r="D220" s="13" t="s">
        <v>11</v>
      </c>
      <c r="E220" s="22">
        <v>35000</v>
      </c>
      <c r="F220"/>
      <c r="G220"/>
      <c r="H220"/>
      <c r="I220"/>
      <c r="J220"/>
      <c r="K220"/>
      <c r="L220"/>
    </row>
    <row r="221" spans="1:12" ht="15">
      <c r="A221" s="13">
        <v>1</v>
      </c>
      <c r="B221" s="127" t="s">
        <v>378</v>
      </c>
      <c r="C221" s="13" t="s">
        <v>3</v>
      </c>
      <c r="D221" s="13" t="s">
        <v>11</v>
      </c>
      <c r="E221" s="22">
        <v>25000</v>
      </c>
      <c r="F221"/>
      <c r="G221"/>
      <c r="H221"/>
      <c r="I221"/>
      <c r="J221"/>
      <c r="K221"/>
      <c r="L221"/>
    </row>
    <row r="222" spans="1:12" ht="15">
      <c r="A222" s="13">
        <v>1</v>
      </c>
      <c r="B222" s="126" t="s">
        <v>379</v>
      </c>
      <c r="C222" s="13" t="s">
        <v>3</v>
      </c>
      <c r="D222" s="13" t="s">
        <v>12</v>
      </c>
      <c r="E222" s="22">
        <v>25000</v>
      </c>
      <c r="F222"/>
      <c r="G222"/>
      <c r="H222"/>
      <c r="I222"/>
      <c r="J222"/>
      <c r="K222"/>
      <c r="L222"/>
    </row>
    <row r="223" spans="1:12" ht="15">
      <c r="A223" s="13">
        <v>1</v>
      </c>
      <c r="B223" s="125" t="s">
        <v>370</v>
      </c>
      <c r="C223" s="13" t="s">
        <v>3</v>
      </c>
      <c r="D223" s="13" t="s">
        <v>13</v>
      </c>
      <c r="E223" s="22">
        <v>15000</v>
      </c>
      <c r="F223"/>
      <c r="G223"/>
      <c r="H223"/>
      <c r="I223"/>
      <c r="J223"/>
      <c r="K223"/>
      <c r="L223"/>
    </row>
    <row r="224" spans="1:12" ht="15">
      <c r="A224" s="13">
        <v>1</v>
      </c>
      <c r="B224" s="125" t="s">
        <v>14</v>
      </c>
      <c r="C224" s="13" t="s">
        <v>3</v>
      </c>
      <c r="D224" s="13" t="s">
        <v>15</v>
      </c>
      <c r="E224" s="22">
        <v>184000</v>
      </c>
      <c r="F224"/>
      <c r="G224"/>
      <c r="H224"/>
      <c r="I224"/>
      <c r="J224"/>
      <c r="K224"/>
      <c r="L224"/>
    </row>
    <row r="225" spans="1:12" ht="15">
      <c r="A225" s="15">
        <v>1</v>
      </c>
      <c r="B225" s="27" t="s">
        <v>16</v>
      </c>
      <c r="C225" s="15" t="s">
        <v>393</v>
      </c>
      <c r="D225" s="15" t="s">
        <v>17</v>
      </c>
      <c r="E225" s="92">
        <v>20000</v>
      </c>
      <c r="F225"/>
      <c r="G225"/>
      <c r="H225"/>
      <c r="I225"/>
      <c r="J225"/>
      <c r="K225"/>
      <c r="L225"/>
    </row>
    <row r="226" spans="1:12" ht="15">
      <c r="A226" s="90"/>
      <c r="B226"/>
      <c r="C226"/>
      <c r="D226"/>
      <c r="E226" s="128"/>
      <c r="F226"/>
      <c r="G226"/>
      <c r="H226"/>
      <c r="I226"/>
      <c r="J226"/>
      <c r="K226"/>
      <c r="L226"/>
    </row>
    <row r="227" spans="1:12" ht="15">
      <c r="A227" s="90"/>
      <c r="B227"/>
      <c r="C227"/>
      <c r="D227" s="114" t="s">
        <v>18</v>
      </c>
      <c r="E227" s="112">
        <f>SUM(E217:E225)</f>
        <v>582000</v>
      </c>
      <c r="F227"/>
      <c r="G227"/>
      <c r="H227"/>
      <c r="I227"/>
      <c r="J227"/>
      <c r="K227"/>
      <c r="L227"/>
    </row>
    <row r="228" spans="1:12" ht="15">
      <c r="A228" s="90"/>
      <c r="B228"/>
      <c r="C228"/>
      <c r="D228"/>
      <c r="E228"/>
      <c r="F228"/>
      <c r="G228"/>
      <c r="H228"/>
      <c r="I228"/>
      <c r="J228"/>
      <c r="K228"/>
      <c r="L228"/>
    </row>
    <row r="229" spans="1:12" ht="15">
      <c r="A229" s="4"/>
      <c r="B229" s="4"/>
      <c r="C229" s="4"/>
      <c r="D229" s="4"/>
      <c r="E229" s="4"/>
      <c r="F229"/>
      <c r="G229"/>
      <c r="H229"/>
      <c r="I229"/>
      <c r="J229"/>
      <c r="K229"/>
      <c r="L229"/>
    </row>
    <row r="230" spans="1:12" ht="15.75" thickBot="1">
      <c r="A230" s="4"/>
      <c r="B230" s="4"/>
      <c r="C230" s="4"/>
      <c r="D230" s="4"/>
      <c r="E230" s="4"/>
      <c r="F230"/>
      <c r="G230"/>
      <c r="H230"/>
      <c r="I230"/>
      <c r="J230"/>
      <c r="K230"/>
      <c r="L230"/>
    </row>
    <row r="231" spans="1:12" ht="18.75" customHeight="1" thickBot="1">
      <c r="A231" s="157" t="s">
        <v>0</v>
      </c>
      <c r="B231" s="158" t="s">
        <v>98</v>
      </c>
      <c r="C231" s="158" t="s">
        <v>79</v>
      </c>
      <c r="D231" s="158" t="s">
        <v>1</v>
      </c>
      <c r="E231" s="159" t="s">
        <v>92</v>
      </c>
      <c r="F231"/>
      <c r="G231"/>
      <c r="H231"/>
      <c r="I231"/>
      <c r="J231"/>
      <c r="K231"/>
      <c r="L231"/>
    </row>
    <row r="232" spans="1:12" ht="15">
      <c r="A232" s="20">
        <v>1</v>
      </c>
      <c r="B232" s="21" t="s">
        <v>50</v>
      </c>
      <c r="C232" s="24" t="s">
        <v>51</v>
      </c>
      <c r="D232" s="20" t="s">
        <v>52</v>
      </c>
      <c r="E232" s="25">
        <v>3000</v>
      </c>
      <c r="F232"/>
      <c r="G232"/>
      <c r="H232"/>
      <c r="I232"/>
      <c r="J232"/>
      <c r="K232"/>
      <c r="L232"/>
    </row>
    <row r="233" spans="1:12" ht="15">
      <c r="A233" s="13">
        <v>1</v>
      </c>
      <c r="B233" s="14" t="s">
        <v>22</v>
      </c>
      <c r="C233" s="15" t="s">
        <v>3</v>
      </c>
      <c r="D233" s="13" t="s">
        <v>9</v>
      </c>
      <c r="E233" s="22">
        <v>25000</v>
      </c>
      <c r="F233"/>
      <c r="G233"/>
      <c r="H233"/>
      <c r="I233"/>
      <c r="J233"/>
      <c r="K233"/>
      <c r="L233"/>
    </row>
    <row r="234" spans="1:12" ht="15">
      <c r="A234" s="13">
        <v>1</v>
      </c>
      <c r="B234" s="27" t="s">
        <v>388</v>
      </c>
      <c r="C234" s="13" t="s">
        <v>3</v>
      </c>
      <c r="D234" s="13" t="s">
        <v>53</v>
      </c>
      <c r="E234" s="22">
        <v>150000</v>
      </c>
      <c r="F234"/>
      <c r="G234"/>
      <c r="H234"/>
      <c r="I234"/>
      <c r="J234"/>
      <c r="K234"/>
      <c r="L234"/>
    </row>
    <row r="235" spans="1:12" ht="15">
      <c r="A235" s="13">
        <v>1</v>
      </c>
      <c r="B235" s="27" t="s">
        <v>394</v>
      </c>
      <c r="C235" s="13" t="s">
        <v>54</v>
      </c>
      <c r="D235" s="13" t="s">
        <v>11</v>
      </c>
      <c r="E235" s="22">
        <v>35000</v>
      </c>
      <c r="F235"/>
      <c r="G235"/>
      <c r="H235"/>
      <c r="I235"/>
      <c r="J235"/>
      <c r="K235"/>
      <c r="L235"/>
    </row>
    <row r="236" spans="1:12" ht="15">
      <c r="A236" s="13">
        <v>1</v>
      </c>
      <c r="B236" s="27" t="s">
        <v>395</v>
      </c>
      <c r="C236" s="13" t="s">
        <v>55</v>
      </c>
      <c r="D236" s="13" t="s">
        <v>11</v>
      </c>
      <c r="E236" s="22">
        <v>35000</v>
      </c>
      <c r="F236"/>
      <c r="G236"/>
      <c r="H236"/>
      <c r="I236"/>
      <c r="J236"/>
      <c r="K236"/>
      <c r="L236"/>
    </row>
    <row r="237" spans="1:12" ht="15">
      <c r="A237" s="13">
        <v>1</v>
      </c>
      <c r="B237" s="27" t="s">
        <v>378</v>
      </c>
      <c r="C237" s="13" t="s">
        <v>3</v>
      </c>
      <c r="D237" s="13" t="s">
        <v>11</v>
      </c>
      <c r="E237" s="22">
        <v>20000</v>
      </c>
      <c r="F237"/>
      <c r="G237"/>
      <c r="H237"/>
      <c r="I237"/>
      <c r="J237"/>
      <c r="K237"/>
      <c r="L237"/>
    </row>
    <row r="238" spans="1:12" ht="15">
      <c r="A238" s="13">
        <v>1</v>
      </c>
      <c r="B238" s="84" t="s">
        <v>378</v>
      </c>
      <c r="C238" s="13" t="s">
        <v>3</v>
      </c>
      <c r="D238" s="13" t="s">
        <v>11</v>
      </c>
      <c r="E238" s="22">
        <v>20000</v>
      </c>
      <c r="F238"/>
      <c r="G238"/>
      <c r="H238"/>
      <c r="I238"/>
      <c r="J238"/>
      <c r="K238"/>
      <c r="L238"/>
    </row>
    <row r="239" spans="1:12" ht="15">
      <c r="A239" s="13">
        <v>1</v>
      </c>
      <c r="B239" s="27" t="s">
        <v>396</v>
      </c>
      <c r="C239" s="13" t="s">
        <v>3</v>
      </c>
      <c r="D239" s="13" t="s">
        <v>12</v>
      </c>
      <c r="E239" s="22">
        <v>20000</v>
      </c>
      <c r="F239"/>
      <c r="G239"/>
      <c r="H239"/>
      <c r="I239"/>
      <c r="J239"/>
      <c r="K239"/>
      <c r="L239"/>
    </row>
    <row r="240" spans="1:12" ht="15">
      <c r="A240" s="13">
        <v>1</v>
      </c>
      <c r="B240" s="27" t="s">
        <v>370</v>
      </c>
      <c r="C240" s="13" t="s">
        <v>3</v>
      </c>
      <c r="D240" s="13" t="s">
        <v>13</v>
      </c>
      <c r="E240" s="22">
        <v>15000</v>
      </c>
      <c r="F240"/>
      <c r="G240"/>
      <c r="H240"/>
      <c r="I240"/>
      <c r="J240"/>
      <c r="K240"/>
      <c r="L240"/>
    </row>
    <row r="241" spans="1:12" ht="15">
      <c r="A241" s="13">
        <v>1</v>
      </c>
      <c r="B241" s="27" t="s">
        <v>14</v>
      </c>
      <c r="C241" s="13" t="s">
        <v>3</v>
      </c>
      <c r="D241" s="13" t="s">
        <v>15</v>
      </c>
      <c r="E241" s="22">
        <v>184000</v>
      </c>
      <c r="F241"/>
      <c r="G241"/>
      <c r="H241"/>
      <c r="I241"/>
      <c r="J241"/>
      <c r="K241"/>
      <c r="L241"/>
    </row>
    <row r="242" spans="1:12" ht="15" hidden="1">
      <c r="A242" s="15">
        <v>1</v>
      </c>
      <c r="B242" s="27" t="s">
        <v>16</v>
      </c>
      <c r="C242" s="15">
        <v>1122153</v>
      </c>
      <c r="D242" s="15"/>
      <c r="E242" s="92"/>
      <c r="F242"/>
      <c r="G242"/>
      <c r="H242"/>
      <c r="I242"/>
      <c r="J242"/>
      <c r="K242"/>
      <c r="L242"/>
    </row>
    <row r="243" spans="1:12" ht="15">
      <c r="A243" s="85"/>
      <c r="B243" s="85"/>
      <c r="C243" s="85"/>
      <c r="D243" s="85"/>
      <c r="E243" s="85"/>
      <c r="F243"/>
      <c r="G243"/>
      <c r="H243"/>
      <c r="I243"/>
      <c r="J243"/>
      <c r="K243"/>
      <c r="L243"/>
    </row>
    <row r="244" spans="1:12" ht="15">
      <c r="A244" s="85"/>
      <c r="B244" s="85"/>
      <c r="C244" s="85"/>
      <c r="D244" s="114" t="s">
        <v>18</v>
      </c>
      <c r="E244" s="89">
        <f>SUM(E232:E242)</f>
        <v>507000</v>
      </c>
      <c r="F244"/>
      <c r="G244"/>
      <c r="H244"/>
      <c r="I244"/>
      <c r="J244"/>
      <c r="K244"/>
      <c r="L244"/>
    </row>
    <row r="245" spans="1:12" ht="15">
      <c r="A245" s="4"/>
      <c r="B245" s="4"/>
      <c r="C245" s="4"/>
      <c r="D245" s="4"/>
      <c r="E245" s="4"/>
      <c r="F245"/>
      <c r="G245"/>
      <c r="H245"/>
      <c r="I245"/>
      <c r="J245"/>
      <c r="K245"/>
      <c r="L245"/>
    </row>
    <row r="246" spans="1:12" ht="15">
      <c r="A246" s="4"/>
      <c r="B246" s="4"/>
      <c r="C246" s="4"/>
      <c r="D246" s="4"/>
      <c r="E246" s="4"/>
      <c r="F246"/>
      <c r="G246"/>
      <c r="H246"/>
      <c r="I246"/>
      <c r="J246"/>
      <c r="K246"/>
      <c r="L246"/>
    </row>
    <row r="247" spans="1:12" ht="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5.75" thickBo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1" customHeight="1" thickBot="1">
      <c r="A256" s="157" t="s">
        <v>0</v>
      </c>
      <c r="B256" s="158" t="s">
        <v>99</v>
      </c>
      <c r="C256" s="158" t="s">
        <v>79</v>
      </c>
      <c r="D256" s="158" t="s">
        <v>1</v>
      </c>
      <c r="E256" s="159" t="s">
        <v>86</v>
      </c>
      <c r="F256"/>
      <c r="G256"/>
      <c r="H256"/>
      <c r="I256"/>
      <c r="J256"/>
      <c r="K256"/>
      <c r="L256"/>
    </row>
    <row r="257" spans="1:12" ht="15">
      <c r="A257" s="20">
        <v>1</v>
      </c>
      <c r="B257" s="14" t="s">
        <v>29</v>
      </c>
      <c r="C257" s="13" t="s">
        <v>3</v>
      </c>
      <c r="D257" s="13" t="s">
        <v>21</v>
      </c>
      <c r="E257" s="25">
        <v>3000</v>
      </c>
      <c r="F257"/>
      <c r="G257"/>
      <c r="H257"/>
      <c r="I257"/>
      <c r="J257"/>
      <c r="K257"/>
      <c r="L257"/>
    </row>
    <row r="258" spans="1:12" ht="15">
      <c r="A258" s="13">
        <v>1</v>
      </c>
      <c r="B258" s="14" t="s">
        <v>29</v>
      </c>
      <c r="C258" s="13" t="s">
        <v>3</v>
      </c>
      <c r="D258" s="13" t="s">
        <v>21</v>
      </c>
      <c r="E258" s="22">
        <v>3000</v>
      </c>
      <c r="F258"/>
      <c r="G258"/>
      <c r="H258"/>
      <c r="I258"/>
      <c r="J258"/>
      <c r="K258"/>
      <c r="L258"/>
    </row>
    <row r="259" spans="1:12" ht="15">
      <c r="A259" s="13">
        <v>1</v>
      </c>
      <c r="B259" s="14" t="s">
        <v>22</v>
      </c>
      <c r="C259" s="13" t="s">
        <v>3</v>
      </c>
      <c r="D259" s="13" t="s">
        <v>9</v>
      </c>
      <c r="E259" s="22">
        <v>25000</v>
      </c>
      <c r="F259"/>
      <c r="G259"/>
      <c r="H259"/>
      <c r="I259"/>
      <c r="J259"/>
      <c r="K259"/>
      <c r="L259"/>
    </row>
    <row r="260" spans="1:12" ht="15">
      <c r="A260" s="13">
        <v>1</v>
      </c>
      <c r="B260" s="27" t="s">
        <v>388</v>
      </c>
      <c r="C260" s="13" t="s">
        <v>3</v>
      </c>
      <c r="D260" s="13" t="s">
        <v>53</v>
      </c>
      <c r="E260" s="22">
        <v>150000</v>
      </c>
      <c r="F260"/>
      <c r="G260"/>
      <c r="H260"/>
      <c r="I260"/>
      <c r="J260"/>
      <c r="K260"/>
      <c r="L260"/>
    </row>
    <row r="261" spans="1:12" ht="15">
      <c r="A261" s="13">
        <v>1</v>
      </c>
      <c r="B261" s="27" t="s">
        <v>397</v>
      </c>
      <c r="C261" s="13" t="s">
        <v>56</v>
      </c>
      <c r="D261" s="13" t="s">
        <v>11</v>
      </c>
      <c r="E261" s="22">
        <v>35000</v>
      </c>
      <c r="F261"/>
      <c r="G261"/>
      <c r="H261"/>
      <c r="I261"/>
      <c r="J261"/>
      <c r="K261"/>
      <c r="L261"/>
    </row>
    <row r="262" spans="1:12" ht="15">
      <c r="A262" s="13">
        <v>1</v>
      </c>
      <c r="B262" s="27" t="s">
        <v>398</v>
      </c>
      <c r="C262" s="13" t="s">
        <v>3</v>
      </c>
      <c r="D262" s="13" t="s">
        <v>11</v>
      </c>
      <c r="E262" s="22">
        <v>35000</v>
      </c>
      <c r="F262"/>
      <c r="G262"/>
      <c r="H262"/>
      <c r="I262"/>
      <c r="J262"/>
      <c r="K262"/>
      <c r="L262"/>
    </row>
    <row r="263" spans="1:12" ht="15">
      <c r="A263" s="13">
        <v>1</v>
      </c>
      <c r="B263" s="27" t="s">
        <v>399</v>
      </c>
      <c r="C263" s="13" t="s">
        <v>100</v>
      </c>
      <c r="D263" s="13" t="s">
        <v>11</v>
      </c>
      <c r="E263" s="22">
        <v>35000</v>
      </c>
      <c r="F263"/>
      <c r="G263"/>
      <c r="H263"/>
      <c r="I263"/>
      <c r="J263"/>
      <c r="K263"/>
      <c r="L263"/>
    </row>
    <row r="264" spans="1:12" ht="15">
      <c r="A264" s="13">
        <v>1</v>
      </c>
      <c r="B264" s="27" t="s">
        <v>378</v>
      </c>
      <c r="C264" s="13" t="s">
        <v>3</v>
      </c>
      <c r="D264" s="13" t="s">
        <v>11</v>
      </c>
      <c r="E264" s="22">
        <v>20000</v>
      </c>
      <c r="F264"/>
      <c r="G264"/>
      <c r="H264"/>
      <c r="I264"/>
      <c r="J264"/>
      <c r="K264"/>
      <c r="L264"/>
    </row>
    <row r="265" spans="1:12" ht="15">
      <c r="A265" s="13">
        <v>1</v>
      </c>
      <c r="B265" s="27" t="s">
        <v>378</v>
      </c>
      <c r="C265" s="13" t="s">
        <v>3</v>
      </c>
      <c r="D265" s="13" t="s">
        <v>11</v>
      </c>
      <c r="E265" s="22">
        <v>20000</v>
      </c>
      <c r="F265"/>
      <c r="G265"/>
      <c r="H265"/>
      <c r="I265"/>
      <c r="J265"/>
      <c r="K265"/>
      <c r="L265"/>
    </row>
    <row r="266" spans="1:12" ht="15">
      <c r="A266" s="13">
        <v>1</v>
      </c>
      <c r="B266" s="27" t="s">
        <v>378</v>
      </c>
      <c r="C266" s="13" t="s">
        <v>3</v>
      </c>
      <c r="D266" s="13" t="s">
        <v>11</v>
      </c>
      <c r="E266" s="22">
        <v>20000</v>
      </c>
      <c r="F266"/>
      <c r="G266"/>
      <c r="H266"/>
      <c r="I266"/>
      <c r="J266"/>
      <c r="K266"/>
      <c r="L266"/>
    </row>
    <row r="267" spans="1:12" ht="15">
      <c r="A267" s="13">
        <v>1</v>
      </c>
      <c r="B267" s="27" t="s">
        <v>382</v>
      </c>
      <c r="C267" s="13" t="s">
        <v>3</v>
      </c>
      <c r="D267" s="13" t="s">
        <v>12</v>
      </c>
      <c r="E267" s="22">
        <v>20000</v>
      </c>
      <c r="F267"/>
      <c r="G267"/>
      <c r="H267"/>
      <c r="I267"/>
      <c r="J267"/>
      <c r="K267"/>
      <c r="L267"/>
    </row>
    <row r="268" spans="1:12" ht="15">
      <c r="A268" s="13">
        <v>1</v>
      </c>
      <c r="B268" s="27" t="s">
        <v>370</v>
      </c>
      <c r="C268" s="13" t="s">
        <v>3</v>
      </c>
      <c r="D268" s="13" t="s">
        <v>13</v>
      </c>
      <c r="E268" s="22">
        <v>15000</v>
      </c>
      <c r="F268"/>
      <c r="G268"/>
      <c r="H268"/>
      <c r="I268"/>
      <c r="J268"/>
      <c r="K268"/>
      <c r="L268"/>
    </row>
    <row r="269" spans="1:12" ht="15">
      <c r="A269" s="13">
        <v>1</v>
      </c>
      <c r="B269" s="14" t="s">
        <v>14</v>
      </c>
      <c r="C269" s="13" t="s">
        <v>3</v>
      </c>
      <c r="D269" s="13" t="s">
        <v>15</v>
      </c>
      <c r="E269" s="22">
        <v>250000</v>
      </c>
      <c r="F269"/>
      <c r="G269"/>
      <c r="H269"/>
      <c r="I269"/>
      <c r="J269"/>
      <c r="K269"/>
      <c r="L269"/>
    </row>
    <row r="270" spans="1:12" ht="15">
      <c r="A270" s="13">
        <v>1</v>
      </c>
      <c r="B270" s="14" t="s">
        <v>16</v>
      </c>
      <c r="C270" s="13">
        <v>1112146</v>
      </c>
      <c r="D270" s="13" t="s">
        <v>17</v>
      </c>
      <c r="E270" s="22">
        <v>20000</v>
      </c>
      <c r="F270"/>
      <c r="G270"/>
      <c r="H270"/>
      <c r="I270"/>
      <c r="J270"/>
      <c r="K270"/>
      <c r="L270"/>
    </row>
    <row r="271" spans="1:12" ht="15">
      <c r="A271" s="90"/>
      <c r="B271"/>
      <c r="C271"/>
      <c r="D271"/>
      <c r="E271"/>
      <c r="F271"/>
      <c r="G271"/>
      <c r="H271"/>
      <c r="I271"/>
      <c r="J271"/>
      <c r="K271"/>
      <c r="L271"/>
    </row>
    <row r="272" spans="1:12" ht="15">
      <c r="A272" s="90"/>
      <c r="B272"/>
      <c r="C272"/>
      <c r="D272" s="129" t="s">
        <v>18</v>
      </c>
      <c r="E272" s="115">
        <f>SUM(E257:E270)</f>
        <v>651000</v>
      </c>
      <c r="F272"/>
      <c r="G272"/>
      <c r="H272"/>
      <c r="I272"/>
      <c r="J272"/>
      <c r="K272"/>
      <c r="L272"/>
    </row>
    <row r="273" spans="1:12" ht="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5.75" thickBo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5.75" thickBot="1">
      <c r="A277" s="151" t="s">
        <v>0</v>
      </c>
      <c r="B277" s="155" t="s">
        <v>101</v>
      </c>
      <c r="C277" s="152" t="s">
        <v>79</v>
      </c>
      <c r="D277" s="155" t="s">
        <v>1</v>
      </c>
      <c r="E277" s="153" t="s">
        <v>92</v>
      </c>
      <c r="F277"/>
      <c r="G277"/>
      <c r="H277"/>
      <c r="I277"/>
      <c r="J277"/>
      <c r="K277"/>
      <c r="L277"/>
    </row>
    <row r="278" spans="1:12" ht="15.75" customHeight="1">
      <c r="A278" s="20">
        <v>1</v>
      </c>
      <c r="B278" s="21" t="s">
        <v>57</v>
      </c>
      <c r="C278" s="20" t="s">
        <v>3</v>
      </c>
      <c r="D278" s="20" t="s">
        <v>21</v>
      </c>
      <c r="E278" s="25">
        <v>3000</v>
      </c>
      <c r="F278"/>
      <c r="G278"/>
      <c r="H278"/>
      <c r="I278"/>
      <c r="J278"/>
      <c r="K278"/>
      <c r="L278"/>
    </row>
    <row r="279" spans="1:12" ht="15">
      <c r="A279" s="13">
        <v>1</v>
      </c>
      <c r="B279" s="14" t="s">
        <v>366</v>
      </c>
      <c r="C279" s="13" t="s">
        <v>3</v>
      </c>
      <c r="D279" s="13" t="s">
        <v>9</v>
      </c>
      <c r="E279" s="22">
        <v>25000</v>
      </c>
      <c r="F279"/>
      <c r="G279"/>
      <c r="H279"/>
      <c r="I279"/>
      <c r="J279"/>
      <c r="K279"/>
      <c r="L279"/>
    </row>
    <row r="280" spans="1:12" ht="15">
      <c r="A280" s="13">
        <v>1</v>
      </c>
      <c r="B280" s="27" t="s">
        <v>371</v>
      </c>
      <c r="C280" s="13" t="s">
        <v>3</v>
      </c>
      <c r="D280" s="13" t="s">
        <v>53</v>
      </c>
      <c r="E280" s="22">
        <v>120000</v>
      </c>
      <c r="F280"/>
      <c r="G280"/>
      <c r="H280"/>
      <c r="I280"/>
      <c r="J280"/>
      <c r="K280"/>
      <c r="L280"/>
    </row>
    <row r="281" spans="1:12" ht="15">
      <c r="A281" s="13">
        <v>1</v>
      </c>
      <c r="B281" s="27" t="s">
        <v>400</v>
      </c>
      <c r="C281" s="13" t="s">
        <v>3</v>
      </c>
      <c r="D281" s="13" t="s">
        <v>11</v>
      </c>
      <c r="E281" s="22">
        <v>35000</v>
      </c>
      <c r="F281"/>
      <c r="G281"/>
      <c r="H281"/>
      <c r="I281"/>
      <c r="J281"/>
      <c r="K281"/>
      <c r="L281"/>
    </row>
    <row r="282" spans="1:12" ht="15">
      <c r="A282" s="13">
        <v>1</v>
      </c>
      <c r="B282" s="84" t="s">
        <v>378</v>
      </c>
      <c r="C282" s="13" t="s">
        <v>3</v>
      </c>
      <c r="D282" s="13" t="s">
        <v>11</v>
      </c>
      <c r="E282" s="22">
        <v>20000</v>
      </c>
      <c r="F282"/>
      <c r="G282"/>
      <c r="H282"/>
      <c r="I282"/>
      <c r="J282"/>
      <c r="K282"/>
      <c r="L282"/>
    </row>
    <row r="283" spans="1:12" ht="15">
      <c r="A283" s="13">
        <v>1</v>
      </c>
      <c r="B283" s="27" t="s">
        <v>382</v>
      </c>
      <c r="C283" s="13" t="s">
        <v>3</v>
      </c>
      <c r="D283" s="13" t="s">
        <v>12</v>
      </c>
      <c r="E283" s="22">
        <v>20000</v>
      </c>
      <c r="F283"/>
      <c r="G283"/>
      <c r="H283"/>
      <c r="I283"/>
      <c r="J283"/>
      <c r="K283"/>
      <c r="L283"/>
    </row>
    <row r="284" spans="1:12" ht="15">
      <c r="A284" s="13">
        <v>1</v>
      </c>
      <c r="B284" s="27" t="s">
        <v>370</v>
      </c>
      <c r="C284" s="13" t="s">
        <v>3</v>
      </c>
      <c r="D284" s="13" t="s">
        <v>13</v>
      </c>
      <c r="E284" s="22">
        <v>15000</v>
      </c>
      <c r="F284"/>
      <c r="G284"/>
      <c r="H284"/>
      <c r="I284"/>
      <c r="J284"/>
      <c r="K284"/>
      <c r="L284"/>
    </row>
    <row r="285" spans="1:12" ht="15">
      <c r="A285" s="13">
        <v>1</v>
      </c>
      <c r="B285" s="27" t="s">
        <v>14</v>
      </c>
      <c r="C285" s="13" t="s">
        <v>3</v>
      </c>
      <c r="D285" s="13" t="s">
        <v>15</v>
      </c>
      <c r="E285" s="22">
        <v>184000</v>
      </c>
      <c r="F285"/>
      <c r="G285"/>
      <c r="H285"/>
      <c r="I285"/>
      <c r="J285"/>
      <c r="K285"/>
      <c r="L285"/>
    </row>
    <row r="286" spans="1:12" ht="15">
      <c r="A286" s="15">
        <v>1</v>
      </c>
      <c r="B286" s="27" t="s">
        <v>16</v>
      </c>
      <c r="C286" s="15" t="s">
        <v>401</v>
      </c>
      <c r="D286" s="15" t="s">
        <v>17</v>
      </c>
      <c r="E286" s="92">
        <v>20000</v>
      </c>
      <c r="F286"/>
      <c r="G286"/>
      <c r="H286"/>
      <c r="I286"/>
      <c r="J286"/>
      <c r="K286"/>
      <c r="L286"/>
    </row>
    <row r="287" spans="1:12" ht="15">
      <c r="A287" s="101"/>
      <c r="B287" s="75"/>
      <c r="C287" s="75"/>
      <c r="D287" s="75"/>
      <c r="E287" s="128"/>
      <c r="F287"/>
      <c r="G287"/>
      <c r="H287"/>
      <c r="I287"/>
      <c r="J287"/>
      <c r="K287"/>
      <c r="L287"/>
    </row>
    <row r="288" spans="1:12" ht="15">
      <c r="A288" s="90"/>
      <c r="B288"/>
      <c r="C288"/>
      <c r="D288" s="114" t="s">
        <v>18</v>
      </c>
      <c r="E288" s="112">
        <f>SUM(E278:E286)</f>
        <v>442000</v>
      </c>
      <c r="F288"/>
      <c r="G288"/>
      <c r="H288"/>
      <c r="I288"/>
      <c r="J288"/>
      <c r="K288"/>
      <c r="L288"/>
    </row>
    <row r="289" spans="1:12" ht="15">
      <c r="A289" s="4"/>
      <c r="B289" s="4"/>
      <c r="C289" s="4"/>
      <c r="D289" s="4"/>
      <c r="E289" s="4"/>
      <c r="F289"/>
      <c r="G289"/>
      <c r="H289"/>
      <c r="I289"/>
      <c r="J289"/>
      <c r="K289"/>
      <c r="L289"/>
    </row>
    <row r="290" spans="1:12" ht="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5.75" thickBo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5.75" thickBot="1">
      <c r="A299" s="157" t="s">
        <v>0</v>
      </c>
      <c r="B299" s="158" t="s">
        <v>102</v>
      </c>
      <c r="C299" s="158" t="s">
        <v>79</v>
      </c>
      <c r="D299" s="158" t="s">
        <v>1</v>
      </c>
      <c r="E299" s="159" t="s">
        <v>86</v>
      </c>
      <c r="F299"/>
      <c r="G299"/>
      <c r="H299"/>
      <c r="I299"/>
      <c r="J299"/>
      <c r="K299"/>
      <c r="L299"/>
    </row>
    <row r="300" spans="1:12" ht="17.25" customHeight="1">
      <c r="A300" s="13">
        <v>1</v>
      </c>
      <c r="B300" s="14" t="s">
        <v>28</v>
      </c>
      <c r="C300" s="13" t="s">
        <v>3</v>
      </c>
      <c r="D300" s="13" t="s">
        <v>41</v>
      </c>
      <c r="E300" s="22">
        <v>22000</v>
      </c>
      <c r="F300"/>
      <c r="G300"/>
      <c r="H300"/>
      <c r="I300"/>
      <c r="J300"/>
      <c r="K300"/>
      <c r="L300"/>
    </row>
    <row r="301" spans="1:12" ht="15">
      <c r="A301" s="13">
        <v>1</v>
      </c>
      <c r="B301" s="14" t="s">
        <v>29</v>
      </c>
      <c r="C301" s="13" t="s">
        <v>3</v>
      </c>
      <c r="D301" s="13" t="s">
        <v>21</v>
      </c>
      <c r="E301" s="22">
        <v>3000</v>
      </c>
      <c r="F301"/>
      <c r="G301"/>
      <c r="H301"/>
      <c r="I301"/>
      <c r="J301"/>
      <c r="K301"/>
      <c r="L301"/>
    </row>
    <row r="302" spans="1:12" ht="15">
      <c r="A302" s="13">
        <v>1</v>
      </c>
      <c r="B302" s="14" t="s">
        <v>29</v>
      </c>
      <c r="C302" s="13" t="s">
        <v>3</v>
      </c>
      <c r="D302" s="13" t="s">
        <v>21</v>
      </c>
      <c r="E302" s="22">
        <v>3000</v>
      </c>
      <c r="F302"/>
      <c r="G302"/>
      <c r="H302"/>
      <c r="I302"/>
      <c r="J302"/>
      <c r="K302"/>
      <c r="L302"/>
    </row>
    <row r="303" spans="1:12" ht="15">
      <c r="A303" s="13">
        <v>1</v>
      </c>
      <c r="B303" s="14" t="s">
        <v>402</v>
      </c>
      <c r="C303" s="13" t="s">
        <v>3</v>
      </c>
      <c r="D303" s="13" t="s">
        <v>9</v>
      </c>
      <c r="E303" s="22">
        <v>25000</v>
      </c>
      <c r="F303"/>
      <c r="G303"/>
      <c r="H303"/>
      <c r="I303"/>
      <c r="J303"/>
      <c r="K303"/>
      <c r="L303"/>
    </row>
    <row r="304" spans="1:12" ht="15">
      <c r="A304" s="13">
        <v>1</v>
      </c>
      <c r="B304" s="14" t="s">
        <v>42</v>
      </c>
      <c r="C304" s="13" t="s">
        <v>3</v>
      </c>
      <c r="D304" s="13" t="s">
        <v>43</v>
      </c>
      <c r="E304" s="22">
        <v>300000</v>
      </c>
      <c r="F304"/>
      <c r="G304"/>
      <c r="H304"/>
      <c r="I304"/>
      <c r="J304"/>
      <c r="K304"/>
      <c r="L304"/>
    </row>
    <row r="305" spans="1:12" ht="15">
      <c r="A305" s="13">
        <v>1</v>
      </c>
      <c r="B305" s="27" t="s">
        <v>403</v>
      </c>
      <c r="C305" s="13" t="s">
        <v>44</v>
      </c>
      <c r="D305" s="13" t="s">
        <v>11</v>
      </c>
      <c r="E305" s="22">
        <v>35000</v>
      </c>
      <c r="F305"/>
      <c r="G305"/>
      <c r="H305"/>
      <c r="I305"/>
      <c r="J305"/>
      <c r="K305"/>
      <c r="L305"/>
    </row>
    <row r="306" spans="1:12" ht="15">
      <c r="A306" s="13">
        <v>1</v>
      </c>
      <c r="B306" s="27" t="s">
        <v>404</v>
      </c>
      <c r="C306" s="13" t="s">
        <v>45</v>
      </c>
      <c r="D306" s="13" t="s">
        <v>11</v>
      </c>
      <c r="E306" s="22">
        <v>35000</v>
      </c>
      <c r="F306"/>
      <c r="G306"/>
      <c r="H306"/>
      <c r="I306"/>
      <c r="J306"/>
      <c r="K306"/>
      <c r="L306"/>
    </row>
    <row r="307" spans="1:12" ht="15">
      <c r="A307" s="13">
        <v>1</v>
      </c>
      <c r="B307" s="27" t="s">
        <v>405</v>
      </c>
      <c r="C307" s="13" t="s">
        <v>3</v>
      </c>
      <c r="D307" s="13" t="s">
        <v>103</v>
      </c>
      <c r="E307" s="22">
        <v>35000</v>
      </c>
      <c r="F307"/>
      <c r="G307"/>
      <c r="H307"/>
      <c r="I307"/>
      <c r="J307"/>
      <c r="K307"/>
      <c r="L307"/>
    </row>
    <row r="308" spans="1:12" ht="15">
      <c r="A308" s="13">
        <v>1</v>
      </c>
      <c r="B308" s="27" t="s">
        <v>406</v>
      </c>
      <c r="C308" s="13" t="s">
        <v>3</v>
      </c>
      <c r="D308" s="13" t="s">
        <v>11</v>
      </c>
      <c r="E308" s="22">
        <v>35000</v>
      </c>
      <c r="F308"/>
      <c r="G308"/>
      <c r="H308"/>
      <c r="I308"/>
      <c r="J308"/>
      <c r="K308"/>
      <c r="L308"/>
    </row>
    <row r="309" spans="1:12" ht="15">
      <c r="A309" s="13">
        <v>1</v>
      </c>
      <c r="B309" s="27" t="s">
        <v>407</v>
      </c>
      <c r="C309" s="13" t="s">
        <v>46</v>
      </c>
      <c r="D309" s="13" t="s">
        <v>11</v>
      </c>
      <c r="E309" s="22">
        <v>35000</v>
      </c>
      <c r="F309"/>
      <c r="G309"/>
      <c r="H309"/>
      <c r="I309"/>
      <c r="J309"/>
      <c r="K309"/>
      <c r="L309"/>
    </row>
    <row r="310" spans="1:12" ht="15">
      <c r="A310" s="13">
        <v>1</v>
      </c>
      <c r="B310" s="27" t="s">
        <v>378</v>
      </c>
      <c r="C310" s="13" t="s">
        <v>3</v>
      </c>
      <c r="D310" s="13" t="s">
        <v>103</v>
      </c>
      <c r="E310" s="22">
        <v>20000</v>
      </c>
      <c r="F310"/>
      <c r="G310"/>
      <c r="H310"/>
      <c r="I310"/>
      <c r="J310"/>
      <c r="K310"/>
      <c r="L310"/>
    </row>
    <row r="311" spans="1:12" ht="15">
      <c r="A311" s="13">
        <v>1</v>
      </c>
      <c r="B311" s="27" t="s">
        <v>378</v>
      </c>
      <c r="C311" s="13" t="s">
        <v>3</v>
      </c>
      <c r="D311" s="13" t="s">
        <v>11</v>
      </c>
      <c r="E311" s="22">
        <v>20000</v>
      </c>
      <c r="F311"/>
      <c r="G311"/>
      <c r="H311"/>
      <c r="I311"/>
      <c r="J311"/>
      <c r="K311"/>
      <c r="L311"/>
    </row>
    <row r="312" spans="1:12" ht="15">
      <c r="A312" s="13">
        <v>1</v>
      </c>
      <c r="B312" s="27" t="s">
        <v>378</v>
      </c>
      <c r="C312" s="13" t="s">
        <v>3</v>
      </c>
      <c r="D312" s="13" t="s">
        <v>11</v>
      </c>
      <c r="E312" s="22">
        <v>20000</v>
      </c>
      <c r="F312"/>
      <c r="G312"/>
      <c r="H312"/>
      <c r="I312"/>
      <c r="J312"/>
      <c r="K312"/>
      <c r="L312"/>
    </row>
    <row r="313" spans="1:12" ht="15">
      <c r="A313" s="13">
        <v>1</v>
      </c>
      <c r="B313" s="27" t="s">
        <v>378</v>
      </c>
      <c r="C313" s="13" t="s">
        <v>3</v>
      </c>
      <c r="D313" s="13" t="s">
        <v>11</v>
      </c>
      <c r="E313" s="22">
        <v>20000</v>
      </c>
      <c r="F313"/>
      <c r="G313"/>
      <c r="H313"/>
      <c r="I313"/>
      <c r="J313"/>
      <c r="K313"/>
      <c r="L313"/>
    </row>
    <row r="314" spans="1:12" ht="15">
      <c r="A314" s="13">
        <v>1</v>
      </c>
      <c r="B314" s="84" t="s">
        <v>378</v>
      </c>
      <c r="C314" s="13" t="s">
        <v>3</v>
      </c>
      <c r="D314" s="13" t="s">
        <v>11</v>
      </c>
      <c r="E314" s="22">
        <v>20000</v>
      </c>
      <c r="F314"/>
      <c r="G314"/>
      <c r="H314"/>
      <c r="I314"/>
      <c r="J314"/>
      <c r="K314"/>
      <c r="L314"/>
    </row>
    <row r="315" spans="1:12" ht="15">
      <c r="A315" s="13">
        <v>1</v>
      </c>
      <c r="B315" s="27" t="s">
        <v>382</v>
      </c>
      <c r="C315" s="13" t="s">
        <v>3</v>
      </c>
      <c r="D315" s="13" t="s">
        <v>12</v>
      </c>
      <c r="E315" s="22">
        <v>30000</v>
      </c>
      <c r="F315"/>
      <c r="G315"/>
      <c r="H315"/>
      <c r="I315"/>
      <c r="J315"/>
      <c r="K315"/>
      <c r="L315"/>
    </row>
    <row r="316" spans="1:12" ht="15">
      <c r="A316" s="13">
        <v>1</v>
      </c>
      <c r="B316" s="27" t="s">
        <v>370</v>
      </c>
      <c r="C316" s="13" t="s">
        <v>3</v>
      </c>
      <c r="D316" s="13" t="s">
        <v>13</v>
      </c>
      <c r="E316" s="22">
        <v>15000</v>
      </c>
      <c r="F316"/>
      <c r="G316"/>
      <c r="H316"/>
      <c r="I316"/>
      <c r="J316"/>
      <c r="K316"/>
      <c r="L316"/>
    </row>
    <row r="317" spans="1:12" ht="15">
      <c r="A317" s="13">
        <v>1</v>
      </c>
      <c r="B317" s="14" t="s">
        <v>14</v>
      </c>
      <c r="C317" s="13" t="s">
        <v>3</v>
      </c>
      <c r="D317" s="13" t="s">
        <v>15</v>
      </c>
      <c r="E317" s="22">
        <v>300000</v>
      </c>
      <c r="F317"/>
      <c r="G317"/>
      <c r="H317"/>
      <c r="I317"/>
      <c r="J317"/>
      <c r="K317"/>
      <c r="L317"/>
    </row>
    <row r="318" spans="1:12" ht="15">
      <c r="A318" s="13">
        <v>1</v>
      </c>
      <c r="B318" s="14" t="s">
        <v>47</v>
      </c>
      <c r="C318" s="13" t="s">
        <v>48</v>
      </c>
      <c r="D318" s="13" t="s">
        <v>49</v>
      </c>
      <c r="E318" s="22">
        <v>20000</v>
      </c>
      <c r="F318"/>
      <c r="G318"/>
      <c r="H318"/>
      <c r="I318"/>
      <c r="J318"/>
      <c r="K318"/>
      <c r="L318"/>
    </row>
    <row r="319" spans="1:12" ht="15">
      <c r="A319" s="85"/>
      <c r="B319" s="85"/>
      <c r="C319" s="85"/>
      <c r="D319" s="85"/>
      <c r="E319" s="85"/>
      <c r="F319"/>
      <c r="G319"/>
      <c r="H319"/>
      <c r="I319"/>
      <c r="J319"/>
      <c r="K319"/>
      <c r="L319"/>
    </row>
    <row r="320" spans="1:12" ht="15">
      <c r="A320" s="90"/>
      <c r="B320"/>
      <c r="C320"/>
      <c r="D320" s="28" t="s">
        <v>18</v>
      </c>
      <c r="E320" s="112">
        <f>SUM(E300:E318)</f>
        <v>993000</v>
      </c>
      <c r="F320"/>
      <c r="G320"/>
      <c r="H320"/>
      <c r="I320"/>
      <c r="J320"/>
      <c r="K320"/>
      <c r="L320"/>
    </row>
    <row r="321" spans="1:12" ht="15">
      <c r="A321" s="4"/>
      <c r="B321" s="4"/>
      <c r="C321" s="4"/>
      <c r="D321" s="4"/>
      <c r="E321" s="4"/>
      <c r="F321"/>
      <c r="G321"/>
      <c r="H321"/>
      <c r="I321"/>
      <c r="J321"/>
      <c r="K321"/>
      <c r="L321"/>
    </row>
    <row r="322" spans="1:12" ht="15.75" thickBot="1">
      <c r="A322" s="4"/>
      <c r="B322" s="4"/>
      <c r="C322" s="4"/>
      <c r="D322" s="4"/>
      <c r="E322" s="4"/>
      <c r="F322"/>
      <c r="G322"/>
      <c r="H322"/>
      <c r="I322"/>
      <c r="J322"/>
      <c r="K322"/>
      <c r="L322"/>
    </row>
    <row r="323" spans="1:12" ht="15.75" thickBot="1">
      <c r="A323" s="157" t="s">
        <v>0</v>
      </c>
      <c r="B323" s="158" t="s">
        <v>104</v>
      </c>
      <c r="C323" s="158" t="s">
        <v>79</v>
      </c>
      <c r="D323" s="158" t="s">
        <v>1</v>
      </c>
      <c r="E323" s="159" t="s">
        <v>92</v>
      </c>
      <c r="F323"/>
      <c r="G323"/>
      <c r="H323"/>
      <c r="I323"/>
      <c r="J323"/>
      <c r="K323"/>
      <c r="L323"/>
    </row>
    <row r="324" spans="1:12" ht="15">
      <c r="A324" s="20"/>
      <c r="B324" s="21"/>
      <c r="C324" s="24"/>
      <c r="D324" s="20"/>
      <c r="E324" s="25"/>
      <c r="F324"/>
      <c r="G324"/>
      <c r="H324"/>
      <c r="I324"/>
      <c r="J324"/>
      <c r="K324"/>
      <c r="L324"/>
    </row>
    <row r="325" spans="1:12" ht="15">
      <c r="A325" s="13">
        <v>1</v>
      </c>
      <c r="B325" s="14" t="s">
        <v>402</v>
      </c>
      <c r="C325" s="15" t="s">
        <v>3</v>
      </c>
      <c r="D325" s="13" t="s">
        <v>9</v>
      </c>
      <c r="E325" s="22">
        <v>25000</v>
      </c>
      <c r="F325"/>
      <c r="G325"/>
      <c r="H325"/>
      <c r="I325"/>
      <c r="J325"/>
      <c r="K325"/>
      <c r="L325"/>
    </row>
    <row r="326" spans="1:12" ht="15">
      <c r="A326" s="13">
        <v>1</v>
      </c>
      <c r="B326" s="27" t="s">
        <v>42</v>
      </c>
      <c r="C326" s="13" t="s">
        <v>3</v>
      </c>
      <c r="D326" s="13" t="s">
        <v>53</v>
      </c>
      <c r="E326" s="22">
        <v>120000</v>
      </c>
      <c r="F326"/>
      <c r="G326"/>
      <c r="H326"/>
      <c r="I326"/>
      <c r="J326"/>
      <c r="K326"/>
      <c r="L326"/>
    </row>
    <row r="327" spans="1:12" ht="15">
      <c r="A327" s="13">
        <v>1</v>
      </c>
      <c r="B327" s="27" t="s">
        <v>408</v>
      </c>
      <c r="C327" s="13" t="s">
        <v>3</v>
      </c>
      <c r="D327" s="13" t="s">
        <v>103</v>
      </c>
      <c r="E327" s="22">
        <v>35000</v>
      </c>
      <c r="F327"/>
      <c r="G327"/>
      <c r="H327"/>
      <c r="I327"/>
      <c r="J327"/>
      <c r="K327"/>
      <c r="L327"/>
    </row>
    <row r="328" spans="1:12" ht="15">
      <c r="A328" s="13">
        <v>1</v>
      </c>
      <c r="B328" s="84" t="s">
        <v>378</v>
      </c>
      <c r="C328" s="13" t="s">
        <v>3</v>
      </c>
      <c r="D328" s="13" t="s">
        <v>103</v>
      </c>
      <c r="E328" s="22">
        <v>20000</v>
      </c>
      <c r="F328"/>
      <c r="G328"/>
      <c r="H328"/>
      <c r="I328"/>
      <c r="J328"/>
      <c r="K328"/>
      <c r="L328"/>
    </row>
    <row r="329" spans="1:12" ht="18" customHeight="1">
      <c r="A329" s="13">
        <v>1</v>
      </c>
      <c r="B329" s="27" t="s">
        <v>382</v>
      </c>
      <c r="C329" s="13" t="s">
        <v>3</v>
      </c>
      <c r="D329" s="13" t="s">
        <v>12</v>
      </c>
      <c r="E329" s="22">
        <v>20000</v>
      </c>
      <c r="F329"/>
      <c r="G329"/>
      <c r="H329"/>
      <c r="I329"/>
      <c r="J329"/>
      <c r="K329"/>
      <c r="L329"/>
    </row>
    <row r="330" spans="1:12" ht="15">
      <c r="A330" s="13">
        <v>1</v>
      </c>
      <c r="B330" s="27" t="s">
        <v>370</v>
      </c>
      <c r="C330" s="13" t="s">
        <v>3</v>
      </c>
      <c r="D330" s="13" t="s">
        <v>13</v>
      </c>
      <c r="E330" s="22">
        <v>15000</v>
      </c>
      <c r="F330"/>
      <c r="G330"/>
      <c r="H330"/>
      <c r="I330"/>
      <c r="J330"/>
      <c r="K330"/>
      <c r="L330"/>
    </row>
    <row r="331" spans="1:12" ht="15">
      <c r="A331" s="13">
        <v>1</v>
      </c>
      <c r="B331" s="14" t="s">
        <v>14</v>
      </c>
      <c r="C331" s="13" t="s">
        <v>3</v>
      </c>
      <c r="D331" s="13" t="s">
        <v>15</v>
      </c>
      <c r="E331" s="22">
        <v>184000</v>
      </c>
      <c r="F331"/>
      <c r="G331"/>
      <c r="H331"/>
      <c r="I331"/>
      <c r="J331"/>
      <c r="K331"/>
      <c r="L331"/>
    </row>
    <row r="332" spans="1:12" ht="15">
      <c r="A332" s="13">
        <v>1</v>
      </c>
      <c r="B332" s="14" t="s">
        <v>47</v>
      </c>
      <c r="C332" s="15" t="s">
        <v>409</v>
      </c>
      <c r="D332" s="15" t="s">
        <v>17</v>
      </c>
      <c r="E332" s="22">
        <v>20000</v>
      </c>
      <c r="F332"/>
      <c r="G332"/>
      <c r="H332"/>
      <c r="I332"/>
      <c r="J332"/>
      <c r="K332"/>
      <c r="L332"/>
    </row>
    <row r="333" spans="1:12" ht="15">
      <c r="A333" s="101"/>
      <c r="B333" s="75"/>
      <c r="C333" s="75"/>
      <c r="D333" s="75"/>
      <c r="E333" s="75"/>
      <c r="F333"/>
      <c r="G333"/>
      <c r="H333"/>
      <c r="I333"/>
      <c r="J333"/>
      <c r="K333"/>
      <c r="L333"/>
    </row>
    <row r="334" spans="1:12" ht="15">
      <c r="A334" s="90"/>
      <c r="B334"/>
      <c r="C334"/>
      <c r="D334" s="13" t="s">
        <v>18</v>
      </c>
      <c r="E334" s="112">
        <f>SUM(E324:E332)</f>
        <v>439000</v>
      </c>
      <c r="F334"/>
      <c r="G334"/>
      <c r="H334"/>
      <c r="I334"/>
      <c r="J334"/>
      <c r="K334"/>
      <c r="L334"/>
    </row>
    <row r="335" spans="1:12" ht="1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5.75" thickBo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5.75" thickBot="1">
      <c r="A341" s="157" t="s">
        <v>0</v>
      </c>
      <c r="B341" s="158" t="s">
        <v>105</v>
      </c>
      <c r="C341" s="158" t="s">
        <v>79</v>
      </c>
      <c r="D341" s="158" t="s">
        <v>1</v>
      </c>
      <c r="E341" s="159" t="s">
        <v>92</v>
      </c>
      <c r="F341"/>
      <c r="G341"/>
      <c r="H341"/>
      <c r="I341"/>
      <c r="J341"/>
      <c r="K341"/>
      <c r="L341"/>
    </row>
    <row r="342" spans="1:12" ht="15">
      <c r="A342" s="20">
        <v>1</v>
      </c>
      <c r="B342" s="21" t="s">
        <v>50</v>
      </c>
      <c r="C342" s="24" t="s">
        <v>51</v>
      </c>
      <c r="D342" s="20" t="s">
        <v>52</v>
      </c>
      <c r="E342" s="25">
        <v>3000</v>
      </c>
      <c r="F342"/>
      <c r="G342"/>
      <c r="H342"/>
      <c r="I342"/>
      <c r="J342"/>
      <c r="K342"/>
      <c r="L342"/>
    </row>
    <row r="343" spans="1:12" ht="15">
      <c r="A343" s="13">
        <v>1</v>
      </c>
      <c r="B343" s="14" t="s">
        <v>402</v>
      </c>
      <c r="C343" s="15" t="s">
        <v>3</v>
      </c>
      <c r="D343" s="13" t="s">
        <v>9</v>
      </c>
      <c r="E343" s="22">
        <v>25000</v>
      </c>
      <c r="F343"/>
      <c r="G343"/>
      <c r="H343"/>
      <c r="I343"/>
      <c r="J343"/>
      <c r="K343"/>
      <c r="L343"/>
    </row>
    <row r="344" spans="1:12" ht="15">
      <c r="A344" s="13">
        <v>1</v>
      </c>
      <c r="B344" s="27" t="s">
        <v>388</v>
      </c>
      <c r="C344" s="13" t="s">
        <v>3</v>
      </c>
      <c r="D344" s="13" t="s">
        <v>53</v>
      </c>
      <c r="E344" s="22">
        <v>120000</v>
      </c>
      <c r="F344"/>
      <c r="G344"/>
      <c r="H344"/>
      <c r="I344"/>
      <c r="J344"/>
      <c r="K344"/>
      <c r="L344"/>
    </row>
    <row r="345" spans="1:12" ht="15">
      <c r="A345" s="13">
        <v>1</v>
      </c>
      <c r="B345" s="27" t="s">
        <v>408</v>
      </c>
      <c r="C345" s="13" t="s">
        <v>3</v>
      </c>
      <c r="D345" s="13" t="s">
        <v>11</v>
      </c>
      <c r="E345" s="22">
        <v>35000</v>
      </c>
      <c r="F345"/>
      <c r="G345"/>
      <c r="H345"/>
      <c r="I345"/>
      <c r="J345"/>
      <c r="K345"/>
      <c r="L345"/>
    </row>
    <row r="346" spans="1:12" ht="15">
      <c r="A346" s="13">
        <v>1</v>
      </c>
      <c r="B346" s="84" t="s">
        <v>378</v>
      </c>
      <c r="C346" s="13" t="s">
        <v>3</v>
      </c>
      <c r="D346" s="13" t="s">
        <v>11</v>
      </c>
      <c r="E346" s="22">
        <v>20000</v>
      </c>
      <c r="F346"/>
      <c r="G346"/>
      <c r="H346"/>
      <c r="I346"/>
      <c r="J346"/>
      <c r="K346"/>
      <c r="L346"/>
    </row>
    <row r="347" spans="1:12" ht="15">
      <c r="A347" s="13">
        <v>1</v>
      </c>
      <c r="B347" s="27" t="s">
        <v>382</v>
      </c>
      <c r="C347" s="13" t="s">
        <v>3</v>
      </c>
      <c r="D347" s="13" t="s">
        <v>12</v>
      </c>
      <c r="E347" s="22">
        <v>20000</v>
      </c>
      <c r="F347"/>
      <c r="G347"/>
      <c r="H347"/>
      <c r="I347"/>
      <c r="J347"/>
      <c r="K347"/>
      <c r="L347"/>
    </row>
    <row r="348" spans="1:12" ht="15">
      <c r="A348" s="13">
        <v>1</v>
      </c>
      <c r="B348" s="27" t="s">
        <v>370</v>
      </c>
      <c r="C348" s="13" t="s">
        <v>3</v>
      </c>
      <c r="D348" s="13" t="s">
        <v>13</v>
      </c>
      <c r="E348" s="22">
        <v>15000</v>
      </c>
      <c r="F348"/>
      <c r="G348"/>
      <c r="H348"/>
      <c r="I348"/>
      <c r="J348"/>
      <c r="K348"/>
      <c r="L348"/>
    </row>
    <row r="349" spans="1:12" ht="15">
      <c r="A349" s="13">
        <v>1</v>
      </c>
      <c r="B349" s="14" t="s">
        <v>14</v>
      </c>
      <c r="C349" s="13" t="s">
        <v>3</v>
      </c>
      <c r="D349" s="13" t="s">
        <v>15</v>
      </c>
      <c r="E349" s="22">
        <v>184000</v>
      </c>
      <c r="F349"/>
      <c r="G349"/>
      <c r="H349"/>
      <c r="I349"/>
      <c r="J349"/>
      <c r="K349"/>
      <c r="L349"/>
    </row>
    <row r="350" spans="1:12" ht="15">
      <c r="A350" s="90"/>
      <c r="B350"/>
      <c r="C350"/>
      <c r="D350"/>
      <c r="E350"/>
      <c r="F350"/>
      <c r="G350"/>
      <c r="H350"/>
      <c r="I350"/>
      <c r="J350"/>
      <c r="K350"/>
      <c r="L350"/>
    </row>
    <row r="351" spans="1:12" ht="15">
      <c r="A351" s="90"/>
      <c r="B351"/>
      <c r="C351"/>
      <c r="D351" s="13" t="s">
        <v>18</v>
      </c>
      <c r="E351" s="112">
        <f>SUM(E342:E349)</f>
        <v>422000</v>
      </c>
      <c r="F351"/>
      <c r="G351"/>
      <c r="H351"/>
      <c r="I351"/>
      <c r="J351"/>
      <c r="K351"/>
      <c r="L351"/>
    </row>
    <row r="352" spans="1:12" ht="1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5.75" thickBo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5.75" thickBot="1">
      <c r="A357" s="157" t="s">
        <v>0</v>
      </c>
      <c r="B357" s="158" t="s">
        <v>106</v>
      </c>
      <c r="C357" s="158" t="s">
        <v>79</v>
      </c>
      <c r="D357" s="158" t="s">
        <v>1</v>
      </c>
      <c r="E357" s="159" t="s">
        <v>92</v>
      </c>
      <c r="F357"/>
      <c r="G357"/>
      <c r="H357"/>
      <c r="I357"/>
      <c r="J357"/>
      <c r="K357"/>
      <c r="L357"/>
    </row>
    <row r="358" spans="1:12" ht="15">
      <c r="A358" s="13">
        <v>1</v>
      </c>
      <c r="B358" s="14" t="s">
        <v>29</v>
      </c>
      <c r="C358" s="19" t="s">
        <v>3</v>
      </c>
      <c r="D358" s="13" t="s">
        <v>21</v>
      </c>
      <c r="E358" s="22">
        <v>3000</v>
      </c>
      <c r="F358"/>
      <c r="G358"/>
      <c r="H358"/>
      <c r="I358"/>
      <c r="J358"/>
      <c r="K358"/>
      <c r="L358"/>
    </row>
    <row r="359" spans="1:12" ht="15">
      <c r="A359" s="13">
        <v>1</v>
      </c>
      <c r="B359" s="14" t="s">
        <v>402</v>
      </c>
      <c r="C359" s="13" t="s">
        <v>3</v>
      </c>
      <c r="D359" s="13" t="s">
        <v>9</v>
      </c>
      <c r="E359" s="22">
        <v>25000</v>
      </c>
      <c r="F359"/>
      <c r="G359"/>
      <c r="H359"/>
      <c r="I359"/>
      <c r="J359"/>
      <c r="K359"/>
      <c r="L359"/>
    </row>
    <row r="360" spans="1:12" ht="15">
      <c r="A360" s="13">
        <v>1</v>
      </c>
      <c r="B360" s="27" t="s">
        <v>384</v>
      </c>
      <c r="C360" s="13" t="s">
        <v>3</v>
      </c>
      <c r="D360" s="13" t="s">
        <v>58</v>
      </c>
      <c r="E360" s="22">
        <v>300000</v>
      </c>
      <c r="F360"/>
      <c r="G360"/>
      <c r="H360"/>
      <c r="I360"/>
      <c r="J360"/>
      <c r="K360"/>
      <c r="L360"/>
    </row>
    <row r="361" spans="1:12" ht="15">
      <c r="A361" s="13">
        <v>1</v>
      </c>
      <c r="B361" s="27" t="s">
        <v>408</v>
      </c>
      <c r="C361" s="13" t="s">
        <v>59</v>
      </c>
      <c r="D361" s="13" t="s">
        <v>11</v>
      </c>
      <c r="E361" s="22">
        <v>35000</v>
      </c>
      <c r="F361"/>
      <c r="G361"/>
      <c r="H361"/>
      <c r="I361"/>
      <c r="J361"/>
      <c r="K361"/>
      <c r="L361"/>
    </row>
    <row r="362" spans="1:12" ht="15">
      <c r="A362" s="13">
        <v>1</v>
      </c>
      <c r="B362" s="27" t="s">
        <v>410</v>
      </c>
      <c r="C362" s="13" t="s">
        <v>60</v>
      </c>
      <c r="D362" s="13" t="s">
        <v>11</v>
      </c>
      <c r="E362" s="22">
        <v>35000</v>
      </c>
      <c r="F362"/>
      <c r="G362"/>
      <c r="H362"/>
      <c r="I362"/>
      <c r="J362"/>
      <c r="K362"/>
      <c r="L362"/>
    </row>
    <row r="363" spans="1:12" ht="15">
      <c r="A363" s="13">
        <v>1</v>
      </c>
      <c r="B363" s="27" t="s">
        <v>378</v>
      </c>
      <c r="C363" s="13" t="s">
        <v>3</v>
      </c>
      <c r="D363" s="13" t="s">
        <v>11</v>
      </c>
      <c r="E363" s="22">
        <v>20000</v>
      </c>
      <c r="F363"/>
      <c r="G363"/>
      <c r="H363"/>
      <c r="I363"/>
      <c r="J363"/>
      <c r="K363"/>
      <c r="L363"/>
    </row>
    <row r="364" spans="1:12" ht="15">
      <c r="A364" s="13">
        <v>1</v>
      </c>
      <c r="B364" s="84" t="s">
        <v>378</v>
      </c>
      <c r="C364" s="13" t="s">
        <v>3</v>
      </c>
      <c r="D364" s="13" t="s">
        <v>11</v>
      </c>
      <c r="E364" s="22">
        <v>20000</v>
      </c>
      <c r="F364"/>
      <c r="G364"/>
      <c r="H364"/>
      <c r="I364"/>
      <c r="J364"/>
      <c r="K364"/>
      <c r="L364"/>
    </row>
    <row r="365" spans="1:12" ht="15">
      <c r="A365" s="13">
        <v>1</v>
      </c>
      <c r="B365" s="27" t="s">
        <v>396</v>
      </c>
      <c r="C365" s="13" t="s">
        <v>3</v>
      </c>
      <c r="D365" s="13" t="s">
        <v>12</v>
      </c>
      <c r="E365" s="22">
        <v>20000</v>
      </c>
      <c r="F365"/>
      <c r="G365"/>
      <c r="H365"/>
      <c r="I365"/>
      <c r="J365"/>
      <c r="K365"/>
      <c r="L365"/>
    </row>
    <row r="366" spans="1:12" ht="15">
      <c r="A366" s="13">
        <v>1</v>
      </c>
      <c r="B366" s="27" t="s">
        <v>370</v>
      </c>
      <c r="C366" s="13" t="s">
        <v>3</v>
      </c>
      <c r="D366" s="13" t="s">
        <v>13</v>
      </c>
      <c r="E366" s="22">
        <v>15000</v>
      </c>
      <c r="F366"/>
      <c r="G366"/>
      <c r="H366"/>
      <c r="I366"/>
      <c r="J366"/>
      <c r="K366"/>
      <c r="L366"/>
    </row>
    <row r="367" spans="1:12" ht="15">
      <c r="A367" s="13">
        <v>1</v>
      </c>
      <c r="B367" s="14" t="s">
        <v>14</v>
      </c>
      <c r="C367" s="13" t="s">
        <v>3</v>
      </c>
      <c r="D367" s="13" t="s">
        <v>15</v>
      </c>
      <c r="E367" s="22">
        <v>250000</v>
      </c>
      <c r="F367"/>
      <c r="G367"/>
      <c r="H367"/>
      <c r="I367"/>
      <c r="J367"/>
      <c r="K367"/>
      <c r="L367"/>
    </row>
    <row r="368" spans="1:12" ht="15">
      <c r="A368" s="13">
        <v>1</v>
      </c>
      <c r="B368" s="14" t="s">
        <v>16</v>
      </c>
      <c r="C368" s="13">
        <v>46174343</v>
      </c>
      <c r="D368" s="13" t="s">
        <v>17</v>
      </c>
      <c r="E368" s="22">
        <v>17000</v>
      </c>
      <c r="F368"/>
      <c r="G368"/>
      <c r="H368"/>
      <c r="I368"/>
      <c r="J368"/>
      <c r="K368"/>
      <c r="L368"/>
    </row>
    <row r="369" spans="1:12" ht="15">
      <c r="A369" s="90"/>
      <c r="B369" s="90"/>
      <c r="C369" s="90"/>
      <c r="D369"/>
      <c r="E369"/>
      <c r="F369"/>
      <c r="G369"/>
      <c r="H369"/>
      <c r="I369"/>
      <c r="J369"/>
      <c r="K369"/>
      <c r="L369"/>
    </row>
    <row r="370" spans="1:12" ht="15">
      <c r="A370" s="90"/>
      <c r="B370"/>
      <c r="C370"/>
      <c r="D370" s="130" t="s">
        <v>18</v>
      </c>
      <c r="E370" s="131">
        <f>SUM(E358:E368)</f>
        <v>740000</v>
      </c>
      <c r="F370"/>
      <c r="G370"/>
      <c r="H370"/>
      <c r="I370"/>
      <c r="J370"/>
      <c r="K370"/>
      <c r="L370"/>
    </row>
    <row r="371" spans="6:12" ht="15">
      <c r="F371"/>
      <c r="G371"/>
      <c r="H371"/>
      <c r="I371"/>
      <c r="J371"/>
      <c r="K371"/>
      <c r="L371"/>
    </row>
    <row r="372" spans="6:12" ht="15">
      <c r="F372"/>
      <c r="G372"/>
      <c r="H372"/>
      <c r="I372"/>
      <c r="J372"/>
      <c r="K372"/>
      <c r="L372"/>
    </row>
    <row r="373" spans="3:12" ht="15">
      <c r="C373" s="132"/>
      <c r="D373" s="133" t="s">
        <v>411</v>
      </c>
      <c r="E373" s="134">
        <f>E227+E244+E272+E288+E320+E334+E351+E370</f>
        <v>4776000</v>
      </c>
      <c r="F373"/>
      <c r="G373"/>
      <c r="H373"/>
      <c r="I373"/>
      <c r="J373"/>
      <c r="K373"/>
      <c r="L373"/>
    </row>
    <row r="374" spans="1:5" ht="15">
      <c r="A374" s="53"/>
      <c r="B374" s="54"/>
      <c r="C374" s="53"/>
      <c r="D374" s="55"/>
      <c r="E374" s="55"/>
    </row>
    <row r="375" spans="1:5" ht="15">
      <c r="A375" s="53"/>
      <c r="B375" s="54"/>
      <c r="C375" s="53"/>
      <c r="D375" s="55"/>
      <c r="E375" s="55"/>
    </row>
    <row r="376" spans="1:5" ht="15">
      <c r="A376" s="53"/>
      <c r="B376" s="54"/>
      <c r="C376" s="53"/>
      <c r="D376" s="55"/>
      <c r="E376" s="55"/>
    </row>
    <row r="377" spans="1:5" ht="15">
      <c r="A377" s="53"/>
      <c r="B377" s="54"/>
      <c r="C377" s="53"/>
      <c r="D377" s="55"/>
      <c r="E377" s="55"/>
    </row>
    <row r="378" spans="1:5" ht="15">
      <c r="A378" s="53"/>
      <c r="B378" s="54"/>
      <c r="C378" s="53"/>
      <c r="D378" s="55"/>
      <c r="E378" s="55"/>
    </row>
    <row r="379" spans="1:5" ht="15">
      <c r="A379" s="53"/>
      <c r="B379" s="54"/>
      <c r="C379" s="53"/>
      <c r="D379" s="55"/>
      <c r="E379" s="55"/>
    </row>
    <row r="380" spans="1:5" ht="15">
      <c r="A380" s="53"/>
      <c r="B380" s="54"/>
      <c r="C380" s="53"/>
      <c r="D380" s="55"/>
      <c r="E380" s="55"/>
    </row>
    <row r="381" spans="1:5" ht="15">
      <c r="A381" s="53"/>
      <c r="B381" s="54"/>
      <c r="C381" s="53"/>
      <c r="D381" s="55"/>
      <c r="E381" s="55"/>
    </row>
    <row r="382" spans="1:5" ht="15">
      <c r="A382" s="162" t="s">
        <v>107</v>
      </c>
      <c r="B382" s="162"/>
      <c r="C382" s="162"/>
      <c r="D382" s="162"/>
      <c r="E382" s="162"/>
    </row>
    <row r="383" spans="1:5" ht="21" customHeight="1" thickBot="1">
      <c r="A383" s="53"/>
      <c r="B383" s="54"/>
      <c r="C383" s="53"/>
      <c r="D383" s="55"/>
      <c r="E383" s="55"/>
    </row>
    <row r="384" spans="1:12" ht="15.75" thickBot="1">
      <c r="A384" s="157" t="s">
        <v>0</v>
      </c>
      <c r="B384" s="158" t="s">
        <v>108</v>
      </c>
      <c r="C384" s="158" t="s">
        <v>79</v>
      </c>
      <c r="D384" s="158" t="s">
        <v>1</v>
      </c>
      <c r="E384" s="159" t="s">
        <v>92</v>
      </c>
      <c r="F384"/>
      <c r="G384"/>
      <c r="H384"/>
      <c r="I384"/>
      <c r="J384"/>
      <c r="K384"/>
      <c r="L384"/>
    </row>
    <row r="385" spans="1:12" ht="15">
      <c r="A385" s="114">
        <v>1</v>
      </c>
      <c r="B385" s="14" t="s">
        <v>412</v>
      </c>
      <c r="C385" s="114" t="s">
        <v>3</v>
      </c>
      <c r="D385" s="13" t="s">
        <v>11</v>
      </c>
      <c r="E385" s="135">
        <v>35000</v>
      </c>
      <c r="F385"/>
      <c r="G385"/>
      <c r="H385"/>
      <c r="I385"/>
      <c r="J385"/>
      <c r="K385"/>
      <c r="L385"/>
    </row>
    <row r="386" spans="1:12" ht="15">
      <c r="A386" s="114">
        <v>1</v>
      </c>
      <c r="B386" s="84" t="s">
        <v>378</v>
      </c>
      <c r="C386" s="13" t="s">
        <v>3</v>
      </c>
      <c r="D386" s="13" t="s">
        <v>11</v>
      </c>
      <c r="E386" s="135">
        <v>15000</v>
      </c>
      <c r="F386"/>
      <c r="G386"/>
      <c r="H386"/>
      <c r="I386"/>
      <c r="J386"/>
      <c r="K386"/>
      <c r="L386"/>
    </row>
    <row r="387" spans="1:12" ht="15">
      <c r="A387" s="114">
        <v>1</v>
      </c>
      <c r="B387" s="27" t="s">
        <v>379</v>
      </c>
      <c r="C387" s="13" t="s">
        <v>3</v>
      </c>
      <c r="D387" s="13" t="s">
        <v>12</v>
      </c>
      <c r="E387" s="135">
        <v>12000</v>
      </c>
      <c r="F387"/>
      <c r="G387"/>
      <c r="H387"/>
      <c r="I387"/>
      <c r="J387"/>
      <c r="K387"/>
      <c r="L387"/>
    </row>
    <row r="388" spans="1:12" ht="15">
      <c r="A388" s="114">
        <v>1</v>
      </c>
      <c r="B388" s="14" t="s">
        <v>68</v>
      </c>
      <c r="C388" s="13" t="s">
        <v>3</v>
      </c>
      <c r="D388" s="13" t="s">
        <v>69</v>
      </c>
      <c r="E388" s="136">
        <v>300000</v>
      </c>
      <c r="F388"/>
      <c r="G388"/>
      <c r="H388"/>
      <c r="I388"/>
      <c r="J388"/>
      <c r="K388"/>
      <c r="L388"/>
    </row>
    <row r="389" spans="1:12" ht="15">
      <c r="A389" s="114">
        <v>1</v>
      </c>
      <c r="B389" s="17" t="s">
        <v>70</v>
      </c>
      <c r="C389" s="13" t="s">
        <v>3</v>
      </c>
      <c r="D389" s="13" t="s">
        <v>13</v>
      </c>
      <c r="E389" s="135">
        <v>7000</v>
      </c>
      <c r="F389"/>
      <c r="G389"/>
      <c r="H389"/>
      <c r="I389"/>
      <c r="J389"/>
      <c r="K389"/>
      <c r="L389"/>
    </row>
    <row r="390" spans="1:12" ht="15">
      <c r="A390" s="114">
        <v>1</v>
      </c>
      <c r="B390" s="14" t="s">
        <v>47</v>
      </c>
      <c r="C390" s="114" t="s">
        <v>3</v>
      </c>
      <c r="D390" s="13" t="s">
        <v>17</v>
      </c>
      <c r="E390" s="135">
        <v>25000</v>
      </c>
      <c r="F390"/>
      <c r="G390"/>
      <c r="H390"/>
      <c r="I390"/>
      <c r="J390"/>
      <c r="K390"/>
      <c r="L390"/>
    </row>
    <row r="391" spans="1:12" ht="15">
      <c r="A391" s="114">
        <v>1</v>
      </c>
      <c r="B391" s="14" t="s">
        <v>71</v>
      </c>
      <c r="C391" s="114" t="s">
        <v>3</v>
      </c>
      <c r="D391" s="137"/>
      <c r="E391" s="135">
        <v>100000</v>
      </c>
      <c r="F391"/>
      <c r="G391"/>
      <c r="H391"/>
      <c r="I391"/>
      <c r="J391"/>
      <c r="K391"/>
      <c r="L391"/>
    </row>
    <row r="392" spans="1:12" ht="1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5">
      <c r="A393"/>
      <c r="B393"/>
      <c r="C393"/>
      <c r="D393" s="15" t="s">
        <v>18</v>
      </c>
      <c r="E393" s="138">
        <f>SUM(E385:E391)</f>
        <v>494000</v>
      </c>
      <c r="F393"/>
      <c r="G393"/>
      <c r="H393"/>
      <c r="I393"/>
      <c r="J393"/>
      <c r="K393"/>
      <c r="L393"/>
    </row>
    <row r="394" spans="1:12" ht="15.75" thickBo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5.75" thickBot="1">
      <c r="A395" s="157" t="s">
        <v>0</v>
      </c>
      <c r="B395" s="158" t="s">
        <v>109</v>
      </c>
      <c r="C395" s="158" t="s">
        <v>79</v>
      </c>
      <c r="D395" s="158" t="s">
        <v>1</v>
      </c>
      <c r="E395" s="159" t="s">
        <v>86</v>
      </c>
      <c r="F395"/>
      <c r="G395"/>
      <c r="H395"/>
      <c r="I395"/>
      <c r="J395"/>
      <c r="K395"/>
      <c r="L395"/>
    </row>
    <row r="396" spans="1:12" ht="15">
      <c r="A396" s="139">
        <v>1</v>
      </c>
      <c r="B396" s="140" t="s">
        <v>371</v>
      </c>
      <c r="C396" s="139" t="s">
        <v>3</v>
      </c>
      <c r="D396" s="141" t="s">
        <v>43</v>
      </c>
      <c r="E396" s="142">
        <v>150000</v>
      </c>
      <c r="F396"/>
      <c r="G396"/>
      <c r="H396"/>
      <c r="I396"/>
      <c r="J396"/>
      <c r="K396"/>
      <c r="L396"/>
    </row>
    <row r="397" spans="1:12" ht="15">
      <c r="A397" s="114">
        <v>1</v>
      </c>
      <c r="B397" s="27" t="s">
        <v>413</v>
      </c>
      <c r="C397" s="114" t="s">
        <v>72</v>
      </c>
      <c r="D397" s="137" t="s">
        <v>11</v>
      </c>
      <c r="E397" s="143">
        <v>35000</v>
      </c>
      <c r="F397"/>
      <c r="G397"/>
      <c r="H397"/>
      <c r="I397"/>
      <c r="J397"/>
      <c r="K397"/>
      <c r="L397"/>
    </row>
    <row r="398" spans="1:12" ht="15">
      <c r="A398" s="114">
        <v>1</v>
      </c>
      <c r="B398" s="144" t="s">
        <v>414</v>
      </c>
      <c r="C398" s="114" t="s">
        <v>3</v>
      </c>
      <c r="D398" s="137" t="s">
        <v>73</v>
      </c>
      <c r="E398" s="143">
        <v>35000</v>
      </c>
      <c r="F398"/>
      <c r="G398"/>
      <c r="H398"/>
      <c r="I398"/>
      <c r="J398"/>
      <c r="K398"/>
      <c r="L398"/>
    </row>
    <row r="399" spans="1:12" ht="15">
      <c r="A399" s="114">
        <v>1</v>
      </c>
      <c r="B399" s="27" t="s">
        <v>415</v>
      </c>
      <c r="C399" s="114" t="s">
        <v>3</v>
      </c>
      <c r="D399" s="137" t="s">
        <v>11</v>
      </c>
      <c r="E399" s="143">
        <v>20000</v>
      </c>
      <c r="F399"/>
      <c r="G399"/>
      <c r="H399"/>
      <c r="I399"/>
      <c r="J399"/>
      <c r="K399"/>
      <c r="L399"/>
    </row>
    <row r="400" spans="1:12" ht="15">
      <c r="A400" s="114">
        <v>1</v>
      </c>
      <c r="B400" s="27" t="s">
        <v>416</v>
      </c>
      <c r="C400" s="114" t="s">
        <v>3</v>
      </c>
      <c r="D400" s="137" t="s">
        <v>11</v>
      </c>
      <c r="E400" s="143">
        <v>20000</v>
      </c>
      <c r="F400"/>
      <c r="G400"/>
      <c r="H400"/>
      <c r="I400"/>
      <c r="J400"/>
      <c r="K400"/>
      <c r="L400"/>
    </row>
    <row r="401" spans="1:12" ht="15">
      <c r="A401" s="114">
        <v>1</v>
      </c>
      <c r="B401" s="14" t="s">
        <v>74</v>
      </c>
      <c r="C401" s="114" t="s">
        <v>3</v>
      </c>
      <c r="D401" s="137" t="s">
        <v>69</v>
      </c>
      <c r="E401" s="143">
        <v>300000</v>
      </c>
      <c r="F401"/>
      <c r="G401"/>
      <c r="H401"/>
      <c r="I401"/>
      <c r="J401"/>
      <c r="K401"/>
      <c r="L401"/>
    </row>
    <row r="402" spans="1:12" ht="15">
      <c r="A402" s="114">
        <v>1</v>
      </c>
      <c r="B402" s="17" t="s">
        <v>70</v>
      </c>
      <c r="C402" s="13" t="s">
        <v>3</v>
      </c>
      <c r="D402" s="13" t="s">
        <v>13</v>
      </c>
      <c r="E402" s="143">
        <v>7000</v>
      </c>
      <c r="F402"/>
      <c r="G402"/>
      <c r="H402"/>
      <c r="I402"/>
      <c r="J402"/>
      <c r="K402"/>
      <c r="L402"/>
    </row>
    <row r="403" spans="1:12" ht="15">
      <c r="A403" s="114">
        <v>1</v>
      </c>
      <c r="B403" s="14" t="s">
        <v>47</v>
      </c>
      <c r="C403" s="114" t="s">
        <v>3</v>
      </c>
      <c r="D403" s="137" t="s">
        <v>17</v>
      </c>
      <c r="E403" s="143">
        <v>25000</v>
      </c>
      <c r="F403"/>
      <c r="G403"/>
      <c r="H403"/>
      <c r="I403"/>
      <c r="J403"/>
      <c r="K403"/>
      <c r="L403"/>
    </row>
    <row r="404" spans="1:12" ht="15">
      <c r="A404" s="114">
        <v>1</v>
      </c>
      <c r="B404" s="14" t="s">
        <v>71</v>
      </c>
      <c r="C404" s="114" t="s">
        <v>3</v>
      </c>
      <c r="D404" s="137" t="s">
        <v>75</v>
      </c>
      <c r="E404" s="143">
        <v>100000</v>
      </c>
      <c r="F404"/>
      <c r="G404"/>
      <c r="H404"/>
      <c r="I404"/>
      <c r="J404"/>
      <c r="K404"/>
      <c r="L404"/>
    </row>
    <row r="405" spans="1:12" ht="1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15">
      <c r="A406"/>
      <c r="B406"/>
      <c r="C406"/>
      <c r="D406" s="15" t="s">
        <v>18</v>
      </c>
      <c r="E406" s="145">
        <f>SUM(E396:E404)</f>
        <v>692000</v>
      </c>
      <c r="F406"/>
      <c r="G406"/>
      <c r="H406"/>
      <c r="I406"/>
      <c r="J406"/>
      <c r="K406"/>
      <c r="L406"/>
    </row>
    <row r="407" spans="1:12" ht="1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15.75" thickBo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15.75" thickBot="1">
      <c r="A409" s="157" t="s">
        <v>0</v>
      </c>
      <c r="B409" s="158" t="s">
        <v>110</v>
      </c>
      <c r="C409" s="158" t="s">
        <v>79</v>
      </c>
      <c r="D409" s="158" t="s">
        <v>1</v>
      </c>
      <c r="E409" s="159" t="s">
        <v>92</v>
      </c>
      <c r="F409"/>
      <c r="G409"/>
      <c r="H409"/>
      <c r="I409"/>
      <c r="J409"/>
      <c r="K409"/>
      <c r="L409"/>
    </row>
    <row r="410" spans="1:12" ht="15">
      <c r="A410" s="20">
        <v>1</v>
      </c>
      <c r="B410" s="140" t="s">
        <v>388</v>
      </c>
      <c r="C410" s="20" t="s">
        <v>3</v>
      </c>
      <c r="D410" s="20" t="s">
        <v>76</v>
      </c>
      <c r="E410" s="25">
        <v>100000</v>
      </c>
      <c r="F410"/>
      <c r="G410"/>
      <c r="H410"/>
      <c r="I410"/>
      <c r="J410"/>
      <c r="K410"/>
      <c r="L410"/>
    </row>
    <row r="411" spans="1:12" ht="15">
      <c r="A411" s="13">
        <v>1</v>
      </c>
      <c r="B411" s="27" t="s">
        <v>412</v>
      </c>
      <c r="C411" s="13" t="s">
        <v>77</v>
      </c>
      <c r="D411" s="13" t="s">
        <v>11</v>
      </c>
      <c r="E411" s="22">
        <v>70000</v>
      </c>
      <c r="F411"/>
      <c r="G411"/>
      <c r="H411"/>
      <c r="I411"/>
      <c r="J411"/>
      <c r="K411"/>
      <c r="L411"/>
    </row>
    <row r="412" spans="1:12" ht="15">
      <c r="A412" s="13">
        <v>1</v>
      </c>
      <c r="B412" s="84" t="s">
        <v>378</v>
      </c>
      <c r="C412" s="13" t="s">
        <v>3</v>
      </c>
      <c r="D412" s="13" t="s">
        <v>11</v>
      </c>
      <c r="E412" s="22">
        <v>20000</v>
      </c>
      <c r="F412"/>
      <c r="G412"/>
      <c r="H412"/>
      <c r="I412"/>
      <c r="J412"/>
      <c r="K412"/>
      <c r="L412"/>
    </row>
    <row r="413" spans="1:12" ht="15">
      <c r="A413" s="13">
        <v>1</v>
      </c>
      <c r="B413" s="27" t="s">
        <v>382</v>
      </c>
      <c r="C413" s="13" t="s">
        <v>3</v>
      </c>
      <c r="D413" s="13" t="s">
        <v>12</v>
      </c>
      <c r="E413" s="22">
        <v>20000</v>
      </c>
      <c r="F413"/>
      <c r="G413"/>
      <c r="H413"/>
      <c r="I413"/>
      <c r="J413"/>
      <c r="K413"/>
      <c r="L413"/>
    </row>
    <row r="414" spans="1:12" ht="15">
      <c r="A414" s="13">
        <v>1</v>
      </c>
      <c r="B414" s="14" t="s">
        <v>68</v>
      </c>
      <c r="C414" s="13" t="s">
        <v>3</v>
      </c>
      <c r="D414" s="13" t="s">
        <v>69</v>
      </c>
      <c r="E414" s="22">
        <v>350000</v>
      </c>
      <c r="F414"/>
      <c r="G414"/>
      <c r="H414"/>
      <c r="I414"/>
      <c r="J414"/>
      <c r="K414"/>
      <c r="L414"/>
    </row>
    <row r="415" spans="1:12" ht="15">
      <c r="A415" s="13">
        <v>1</v>
      </c>
      <c r="B415" s="17" t="s">
        <v>70</v>
      </c>
      <c r="C415" s="13" t="s">
        <v>3</v>
      </c>
      <c r="D415" s="13" t="s">
        <v>13</v>
      </c>
      <c r="E415" s="22">
        <v>15000</v>
      </c>
      <c r="F415"/>
      <c r="G415"/>
      <c r="H415"/>
      <c r="I415"/>
      <c r="J415"/>
      <c r="K415"/>
      <c r="L415"/>
    </row>
    <row r="416" spans="1:12" ht="15">
      <c r="A416" s="13">
        <v>1</v>
      </c>
      <c r="B416" s="14" t="s">
        <v>47</v>
      </c>
      <c r="C416" s="13" t="s">
        <v>3</v>
      </c>
      <c r="D416" s="13" t="s">
        <v>17</v>
      </c>
      <c r="E416" s="22">
        <v>25000</v>
      </c>
      <c r="F416"/>
      <c r="G416"/>
      <c r="H416"/>
      <c r="I416"/>
      <c r="J416"/>
      <c r="K416"/>
      <c r="L416"/>
    </row>
    <row r="417" spans="1:12" ht="15">
      <c r="A417" s="13">
        <v>1</v>
      </c>
      <c r="B417" s="14" t="s">
        <v>78</v>
      </c>
      <c r="C417" s="13" t="s">
        <v>3</v>
      </c>
      <c r="D417" s="13" t="s">
        <v>69</v>
      </c>
      <c r="E417" s="22">
        <v>300000</v>
      </c>
      <c r="F417"/>
      <c r="G417"/>
      <c r="H417"/>
      <c r="I417"/>
      <c r="J417"/>
      <c r="K417"/>
      <c r="L417"/>
    </row>
    <row r="418" spans="1:12" ht="15">
      <c r="A418" s="13">
        <v>1</v>
      </c>
      <c r="B418" s="14" t="s">
        <v>111</v>
      </c>
      <c r="C418" s="13" t="s">
        <v>3</v>
      </c>
      <c r="D418" s="13" t="s">
        <v>75</v>
      </c>
      <c r="E418" s="22">
        <v>450000</v>
      </c>
      <c r="F418"/>
      <c r="G418"/>
      <c r="H418"/>
      <c r="I418"/>
      <c r="J418"/>
      <c r="K418"/>
      <c r="L418"/>
    </row>
    <row r="419" spans="1:12" ht="1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15">
      <c r="A420"/>
      <c r="B420"/>
      <c r="C420"/>
      <c r="D420" s="28" t="s">
        <v>18</v>
      </c>
      <c r="E420" s="145">
        <f>SUM(E410:E418)</f>
        <v>1350000</v>
      </c>
      <c r="F420"/>
      <c r="G420"/>
      <c r="H420"/>
      <c r="I420"/>
      <c r="J420"/>
      <c r="K420"/>
      <c r="L420"/>
    </row>
    <row r="421" spans="1:12" ht="15">
      <c r="A421" s="90"/>
      <c r="B421" s="90"/>
      <c r="C421" s="90"/>
      <c r="D421"/>
      <c r="E421"/>
      <c r="F421"/>
      <c r="G421"/>
      <c r="H421"/>
      <c r="I421"/>
      <c r="J421"/>
      <c r="K421"/>
      <c r="L421"/>
    </row>
    <row r="422" spans="1:12" ht="15">
      <c r="A422"/>
      <c r="B422"/>
      <c r="C422" s="105"/>
      <c r="D422" s="146" t="s">
        <v>84</v>
      </c>
      <c r="E422" s="147">
        <f>E393+E406+E420</f>
        <v>2536000</v>
      </c>
      <c r="F422"/>
      <c r="G422"/>
      <c r="H422"/>
      <c r="I422"/>
      <c r="J422"/>
      <c r="K422"/>
      <c r="L422"/>
    </row>
    <row r="423" spans="6:12" ht="15">
      <c r="F423"/>
      <c r="G423"/>
      <c r="H423"/>
      <c r="I423"/>
      <c r="J423"/>
      <c r="K423"/>
      <c r="L423"/>
    </row>
    <row r="424" spans="1:5" ht="15.75" thickBot="1">
      <c r="A424" s="53"/>
      <c r="B424" s="54"/>
      <c r="C424" s="53"/>
      <c r="D424" s="55"/>
      <c r="E424" s="55"/>
    </row>
    <row r="425" spans="1:5" ht="15">
      <c r="A425" s="56" t="s">
        <v>40</v>
      </c>
      <c r="B425" s="57"/>
      <c r="C425" s="58"/>
      <c r="D425" s="58"/>
      <c r="E425" s="110">
        <v>2996500</v>
      </c>
    </row>
    <row r="426" spans="1:5" ht="15">
      <c r="A426" s="59" t="s">
        <v>61</v>
      </c>
      <c r="B426" s="60"/>
      <c r="C426" s="19"/>
      <c r="D426" s="19"/>
      <c r="E426" s="156">
        <v>3295000</v>
      </c>
    </row>
    <row r="427" spans="1:5" ht="15">
      <c r="A427" s="59" t="s">
        <v>112</v>
      </c>
      <c r="B427" s="60"/>
      <c r="C427" s="19"/>
      <c r="D427" s="19"/>
      <c r="E427" s="156">
        <v>4776000</v>
      </c>
    </row>
    <row r="428" spans="1:5" ht="15.75" thickBot="1">
      <c r="A428" s="61" t="s">
        <v>113</v>
      </c>
      <c r="B428" s="62"/>
      <c r="C428" s="63"/>
      <c r="D428" s="63"/>
      <c r="E428" s="160">
        <v>2536000</v>
      </c>
    </row>
    <row r="429" spans="1:5" ht="15.75" thickBot="1">
      <c r="A429" s="23"/>
      <c r="B429" s="23"/>
      <c r="C429" s="64" t="s">
        <v>83</v>
      </c>
      <c r="D429" s="43"/>
      <c r="E429" s="161">
        <f>SUM(E425:E428)</f>
        <v>13603500</v>
      </c>
    </row>
  </sheetData>
  <sheetProtection/>
  <mergeCells count="8">
    <mergeCell ref="A382:E382"/>
    <mergeCell ref="A9:E9"/>
    <mergeCell ref="A7:E7"/>
    <mergeCell ref="A1:E1"/>
    <mergeCell ref="A2:E2"/>
    <mergeCell ref="A3:E3"/>
    <mergeCell ref="A5:E5"/>
    <mergeCell ref="A6:E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140" zoomScaleNormal="140" zoomScalePageLayoutView="0" workbookViewId="0" topLeftCell="A1">
      <selection activeCell="F123" sqref="F123"/>
    </sheetView>
  </sheetViews>
  <sheetFormatPr defaultColWidth="11.421875" defaultRowHeight="15"/>
  <cols>
    <col min="1" max="1" width="28.7109375" style="0" bestFit="1" customWidth="1"/>
    <col min="2" max="2" width="30.00390625" style="0" customWidth="1"/>
    <col min="3" max="3" width="22.140625" style="0" bestFit="1" customWidth="1"/>
    <col min="4" max="4" width="12.57421875" style="0" bestFit="1" customWidth="1"/>
    <col min="5" max="5" width="30.28125" style="0" customWidth="1"/>
    <col min="6" max="6" width="22.57421875" style="0" customWidth="1"/>
    <col min="7" max="7" width="13.8515625" style="0" bestFit="1" customWidth="1"/>
  </cols>
  <sheetData>
    <row r="1" spans="1:6" ht="12" customHeight="1">
      <c r="A1" s="168" t="s">
        <v>120</v>
      </c>
      <c r="B1" s="168"/>
      <c r="C1" s="168"/>
      <c r="D1" s="168"/>
      <c r="E1" s="168"/>
      <c r="F1" s="168"/>
    </row>
    <row r="2" spans="1:6" ht="12" customHeight="1">
      <c r="A2" s="168" t="s">
        <v>121</v>
      </c>
      <c r="B2" s="168"/>
      <c r="C2" s="168"/>
      <c r="D2" s="168"/>
      <c r="E2" s="168"/>
      <c r="F2" s="168"/>
    </row>
    <row r="3" spans="1:6" ht="12" customHeight="1">
      <c r="A3" s="168" t="s">
        <v>122</v>
      </c>
      <c r="B3" s="168"/>
      <c r="C3" s="168"/>
      <c r="D3" s="168"/>
      <c r="E3" s="168"/>
      <c r="F3" s="168"/>
    </row>
    <row r="4" spans="1:6" ht="12" customHeight="1">
      <c r="A4" s="41"/>
      <c r="B4" s="42"/>
      <c r="C4" s="42"/>
      <c r="D4" s="42"/>
      <c r="E4" s="42"/>
      <c r="F4" s="42"/>
    </row>
    <row r="5" spans="1:6" ht="12" customHeight="1">
      <c r="A5" s="168" t="s">
        <v>417</v>
      </c>
      <c r="B5" s="168"/>
      <c r="C5" s="168"/>
      <c r="D5" s="168"/>
      <c r="E5" s="168"/>
      <c r="F5" s="168"/>
    </row>
    <row r="6" spans="1:6" ht="12" customHeight="1">
      <c r="A6" s="41"/>
      <c r="B6" s="42"/>
      <c r="C6" s="42"/>
      <c r="D6" s="42"/>
      <c r="E6" s="42"/>
      <c r="F6" s="42"/>
    </row>
    <row r="7" spans="1:6" ht="12" customHeight="1">
      <c r="A7" s="168" t="s">
        <v>307</v>
      </c>
      <c r="B7" s="168"/>
      <c r="C7" s="168"/>
      <c r="D7" s="168"/>
      <c r="E7" s="168"/>
      <c r="F7" s="168"/>
    </row>
    <row r="9" spans="1:7" ht="15">
      <c r="A9" s="32" t="s">
        <v>123</v>
      </c>
      <c r="B9" s="32" t="s">
        <v>1</v>
      </c>
      <c r="C9" s="33" t="s">
        <v>124</v>
      </c>
      <c r="D9" s="32" t="s">
        <v>125</v>
      </c>
      <c r="E9" s="34" t="s">
        <v>126</v>
      </c>
      <c r="F9" s="34" t="s">
        <v>308</v>
      </c>
      <c r="G9" s="40" t="s">
        <v>127</v>
      </c>
    </row>
    <row r="10" spans="1:7" ht="15">
      <c r="A10" s="183" t="s">
        <v>128</v>
      </c>
      <c r="B10" s="183"/>
      <c r="C10" s="183"/>
      <c r="D10" s="183"/>
      <c r="E10" s="183"/>
      <c r="F10" s="183"/>
      <c r="G10" s="183"/>
    </row>
    <row r="11" spans="1:7" ht="15">
      <c r="A11" s="35" t="s">
        <v>129</v>
      </c>
      <c r="B11" s="35" t="s">
        <v>130</v>
      </c>
      <c r="C11" s="35" t="s">
        <v>131</v>
      </c>
      <c r="D11" s="35" t="s">
        <v>132</v>
      </c>
      <c r="E11" s="35" t="s">
        <v>133</v>
      </c>
      <c r="F11" s="65">
        <v>34753.41189189189</v>
      </c>
      <c r="G11" s="36">
        <v>515010480000522</v>
      </c>
    </row>
    <row r="12" spans="1:7" ht="15">
      <c r="A12" s="35" t="s">
        <v>129</v>
      </c>
      <c r="B12" s="35" t="s">
        <v>130</v>
      </c>
      <c r="C12" s="35" t="s">
        <v>134</v>
      </c>
      <c r="D12" s="35" t="s">
        <v>132</v>
      </c>
      <c r="E12" s="35" t="s">
        <v>133</v>
      </c>
      <c r="F12" s="65">
        <v>29796.324324324323</v>
      </c>
      <c r="G12" s="36">
        <v>515010480000523</v>
      </c>
    </row>
    <row r="13" spans="1:7" ht="15">
      <c r="A13" s="35" t="s">
        <v>129</v>
      </c>
      <c r="B13" s="35" t="s">
        <v>130</v>
      </c>
      <c r="C13" s="35" t="s">
        <v>135</v>
      </c>
      <c r="D13" s="35" t="s">
        <v>132</v>
      </c>
      <c r="E13" s="35" t="s">
        <v>133</v>
      </c>
      <c r="F13" s="65">
        <v>32072.432432432433</v>
      </c>
      <c r="G13" s="36">
        <v>515010480000527</v>
      </c>
    </row>
    <row r="14" spans="1:7" ht="15">
      <c r="A14" s="35" t="s">
        <v>136</v>
      </c>
      <c r="B14" s="35" t="s">
        <v>137</v>
      </c>
      <c r="C14" s="35" t="s">
        <v>138</v>
      </c>
      <c r="D14" s="35" t="s">
        <v>132</v>
      </c>
      <c r="E14" s="35" t="s">
        <v>133</v>
      </c>
      <c r="F14" s="65">
        <v>90854.05405405407</v>
      </c>
      <c r="G14" s="36"/>
    </row>
    <row r="15" spans="1:7" ht="15">
      <c r="A15" s="35" t="s">
        <v>139</v>
      </c>
      <c r="B15" s="35" t="s">
        <v>140</v>
      </c>
      <c r="C15" s="35" t="s">
        <v>141</v>
      </c>
      <c r="D15" s="35" t="s">
        <v>132</v>
      </c>
      <c r="E15" s="35" t="s">
        <v>133</v>
      </c>
      <c r="F15" s="65">
        <v>44832.43243243244</v>
      </c>
      <c r="G15" s="36">
        <v>515011090000009</v>
      </c>
    </row>
    <row r="16" spans="1:7" ht="15">
      <c r="A16" s="35" t="s">
        <v>142</v>
      </c>
      <c r="B16" s="35" t="s">
        <v>143</v>
      </c>
      <c r="C16" s="35" t="s">
        <v>144</v>
      </c>
      <c r="D16" s="35" t="s">
        <v>132</v>
      </c>
      <c r="E16" s="35" t="s">
        <v>133</v>
      </c>
      <c r="F16" s="65">
        <v>10953.010972972976</v>
      </c>
      <c r="G16" s="36" t="s">
        <v>145</v>
      </c>
    </row>
    <row r="17" spans="1:7" ht="15">
      <c r="A17" s="35" t="s">
        <v>146</v>
      </c>
      <c r="B17" s="35" t="s">
        <v>147</v>
      </c>
      <c r="C17" s="35" t="s">
        <v>148</v>
      </c>
      <c r="D17" s="35" t="s">
        <v>132</v>
      </c>
      <c r="E17" s="35" t="s">
        <v>133</v>
      </c>
      <c r="F17" s="65">
        <v>1146.1357837837836</v>
      </c>
      <c r="G17" s="36" t="s">
        <v>149</v>
      </c>
    </row>
    <row r="18" spans="1:7" ht="15">
      <c r="A18" s="35" t="s">
        <v>150</v>
      </c>
      <c r="B18" s="35" t="s">
        <v>151</v>
      </c>
      <c r="C18" s="35" t="s">
        <v>152</v>
      </c>
      <c r="D18" s="35" t="s">
        <v>153</v>
      </c>
      <c r="E18" s="35" t="s">
        <v>133</v>
      </c>
      <c r="F18" s="65">
        <v>10146.697297297298</v>
      </c>
      <c r="G18" s="36"/>
    </row>
    <row r="19" spans="1:7" ht="15">
      <c r="A19" s="35" t="s">
        <v>146</v>
      </c>
      <c r="B19" s="35" t="s">
        <v>147</v>
      </c>
      <c r="C19" s="35" t="s">
        <v>154</v>
      </c>
      <c r="D19" s="35" t="s">
        <v>132</v>
      </c>
      <c r="E19" s="35" t="s">
        <v>133</v>
      </c>
      <c r="F19" s="65">
        <v>1146.1357837837836</v>
      </c>
      <c r="G19" s="36" t="s">
        <v>155</v>
      </c>
    </row>
    <row r="20" spans="1:7" ht="15">
      <c r="A20" s="35" t="s">
        <v>150</v>
      </c>
      <c r="B20" s="35" t="s">
        <v>151</v>
      </c>
      <c r="C20" s="35" t="s">
        <v>156</v>
      </c>
      <c r="D20" s="35" t="s">
        <v>153</v>
      </c>
      <c r="E20" s="35" t="s">
        <v>133</v>
      </c>
      <c r="F20" s="65">
        <v>10146.697297297298</v>
      </c>
      <c r="G20" s="36"/>
    </row>
    <row r="21" spans="1:7" ht="15">
      <c r="A21" s="35" t="s">
        <v>157</v>
      </c>
      <c r="B21" s="35" t="s">
        <v>328</v>
      </c>
      <c r="C21" s="35" t="s">
        <v>329</v>
      </c>
      <c r="D21" s="35" t="s">
        <v>158</v>
      </c>
      <c r="E21" s="35" t="s">
        <v>133</v>
      </c>
      <c r="F21" s="65">
        <v>3117</v>
      </c>
      <c r="G21" s="36"/>
    </row>
    <row r="22" spans="1:7" ht="15">
      <c r="A22" s="35" t="s">
        <v>157</v>
      </c>
      <c r="B22" s="35" t="s">
        <v>159</v>
      </c>
      <c r="C22" s="35" t="s">
        <v>160</v>
      </c>
      <c r="D22" s="35" t="s">
        <v>158</v>
      </c>
      <c r="E22" s="35" t="s">
        <v>133</v>
      </c>
      <c r="F22" s="65">
        <v>4224.475675675676</v>
      </c>
      <c r="G22" s="36"/>
    </row>
    <row r="23" spans="1:7" ht="15">
      <c r="A23" s="35" t="s">
        <v>157</v>
      </c>
      <c r="B23" s="35" t="s">
        <v>159</v>
      </c>
      <c r="C23" s="35" t="s">
        <v>161</v>
      </c>
      <c r="D23" s="35" t="s">
        <v>158</v>
      </c>
      <c r="E23" s="35" t="s">
        <v>133</v>
      </c>
      <c r="F23" s="65">
        <v>4224.475675675676</v>
      </c>
      <c r="G23" s="36"/>
    </row>
    <row r="24" spans="1:7" ht="15">
      <c r="A24" s="35" t="s">
        <v>162</v>
      </c>
      <c r="B24" s="35" t="s">
        <v>163</v>
      </c>
      <c r="C24" s="35" t="s">
        <v>164</v>
      </c>
      <c r="D24" s="35" t="s">
        <v>158</v>
      </c>
      <c r="E24" s="35" t="s">
        <v>133</v>
      </c>
      <c r="F24" s="65">
        <v>2907.326756756757</v>
      </c>
      <c r="G24" s="36" t="s">
        <v>165</v>
      </c>
    </row>
    <row r="25" spans="1:7" ht="15">
      <c r="A25" s="35" t="s">
        <v>166</v>
      </c>
      <c r="B25" s="35" t="s">
        <v>167</v>
      </c>
      <c r="C25" s="35" t="s">
        <v>168</v>
      </c>
      <c r="D25" s="35" t="s">
        <v>158</v>
      </c>
      <c r="E25" s="35" t="s">
        <v>133</v>
      </c>
      <c r="F25" s="65">
        <v>2245.189189189189</v>
      </c>
      <c r="G25" s="36"/>
    </row>
    <row r="26" spans="1:7" ht="15">
      <c r="A26" s="35" t="s">
        <v>169</v>
      </c>
      <c r="B26" s="35" t="s">
        <v>170</v>
      </c>
      <c r="C26" s="35" t="s">
        <v>171</v>
      </c>
      <c r="D26" s="35" t="s">
        <v>172</v>
      </c>
      <c r="E26" s="35" t="s">
        <v>133</v>
      </c>
      <c r="F26" s="65">
        <v>7640.540540540541</v>
      </c>
      <c r="G26" s="36"/>
    </row>
    <row r="27" spans="1:7" ht="15">
      <c r="A27" s="35" t="s">
        <v>173</v>
      </c>
      <c r="B27" s="35" t="s">
        <v>174</v>
      </c>
      <c r="C27" s="35" t="s">
        <v>175</v>
      </c>
      <c r="D27" s="35" t="s">
        <v>176</v>
      </c>
      <c r="E27" s="35" t="s">
        <v>133</v>
      </c>
      <c r="F27" s="65">
        <v>1599.3405405405406</v>
      </c>
      <c r="G27" s="36"/>
    </row>
    <row r="28" spans="1:7" ht="15">
      <c r="A28" s="35" t="s">
        <v>177</v>
      </c>
      <c r="B28" s="35" t="s">
        <v>178</v>
      </c>
      <c r="C28" s="37">
        <v>150316049</v>
      </c>
      <c r="D28" s="35" t="s">
        <v>179</v>
      </c>
      <c r="E28" s="35" t="s">
        <v>133</v>
      </c>
      <c r="F28" s="65">
        <v>789.6216216216217</v>
      </c>
      <c r="G28" s="36"/>
    </row>
    <row r="29" spans="1:7" ht="15">
      <c r="A29" s="35" t="s">
        <v>180</v>
      </c>
      <c r="B29" s="35" t="s">
        <v>181</v>
      </c>
      <c r="C29" s="35" t="s">
        <v>182</v>
      </c>
      <c r="D29" s="35" t="s">
        <v>132</v>
      </c>
      <c r="E29" s="35" t="s">
        <v>133</v>
      </c>
      <c r="F29" s="65">
        <v>10855.22</v>
      </c>
      <c r="G29" s="36"/>
    </row>
    <row r="30" spans="1:7" ht="15">
      <c r="A30" s="35" t="s">
        <v>183</v>
      </c>
      <c r="B30" s="35" t="s">
        <v>184</v>
      </c>
      <c r="C30" s="35" t="s">
        <v>185</v>
      </c>
      <c r="D30" s="35" t="s">
        <v>132</v>
      </c>
      <c r="E30" s="35" t="s">
        <v>133</v>
      </c>
      <c r="F30" s="65">
        <v>1749.0594594594595</v>
      </c>
      <c r="G30" s="36"/>
    </row>
    <row r="31" spans="1:7" ht="15">
      <c r="A31" s="66" t="s">
        <v>70</v>
      </c>
      <c r="B31" s="66" t="s">
        <v>309</v>
      </c>
      <c r="C31" s="66" t="s">
        <v>310</v>
      </c>
      <c r="D31" s="66" t="s">
        <v>200</v>
      </c>
      <c r="E31" s="66" t="s">
        <v>133</v>
      </c>
      <c r="F31" s="67">
        <v>14485.7602704108</v>
      </c>
      <c r="G31" s="68"/>
    </row>
    <row r="32" spans="1:7" ht="15">
      <c r="A32" s="66" t="s">
        <v>70</v>
      </c>
      <c r="B32" s="66" t="s">
        <v>309</v>
      </c>
      <c r="C32" s="66" t="s">
        <v>311</v>
      </c>
      <c r="D32" s="66" t="s">
        <v>200</v>
      </c>
      <c r="E32" s="66" t="s">
        <v>133</v>
      </c>
      <c r="F32" s="67">
        <v>14485.7602704108</v>
      </c>
      <c r="G32" s="68"/>
    </row>
    <row r="33" spans="1:7" ht="15">
      <c r="A33" s="66" t="s">
        <v>325</v>
      </c>
      <c r="B33" s="66" t="s">
        <v>326</v>
      </c>
      <c r="C33" s="78" t="s">
        <v>327</v>
      </c>
      <c r="D33" s="66" t="s">
        <v>314</v>
      </c>
      <c r="E33" s="66" t="s">
        <v>133</v>
      </c>
      <c r="F33" s="67">
        <v>13652</v>
      </c>
      <c r="G33" s="68"/>
    </row>
    <row r="34" spans="1:7" ht="15">
      <c r="A34" s="66" t="s">
        <v>201</v>
      </c>
      <c r="B34" s="66" t="s">
        <v>312</v>
      </c>
      <c r="C34" s="66" t="s">
        <v>313</v>
      </c>
      <c r="D34" s="66" t="s">
        <v>314</v>
      </c>
      <c r="E34" s="66" t="s">
        <v>133</v>
      </c>
      <c r="F34" s="67">
        <v>8725.01</v>
      </c>
      <c r="G34" s="68"/>
    </row>
    <row r="35" spans="1:7" ht="15">
      <c r="A35" s="35" t="s">
        <v>186</v>
      </c>
      <c r="B35" s="35" t="s">
        <v>187</v>
      </c>
      <c r="C35" s="35" t="s">
        <v>188</v>
      </c>
      <c r="D35" s="35" t="s">
        <v>189</v>
      </c>
      <c r="E35" s="35" t="s">
        <v>190</v>
      </c>
      <c r="F35" s="65">
        <v>10000</v>
      </c>
      <c r="G35" s="36"/>
    </row>
    <row r="36" spans="1:7" ht="15">
      <c r="A36" s="35" t="s">
        <v>191</v>
      </c>
      <c r="B36" s="35" t="s">
        <v>192</v>
      </c>
      <c r="C36" s="35" t="s">
        <v>193</v>
      </c>
      <c r="D36" s="35" t="s">
        <v>158</v>
      </c>
      <c r="E36" s="35" t="s">
        <v>194</v>
      </c>
      <c r="F36" s="65">
        <f>(201840*1.1)/18.5</f>
        <v>12001.297297297298</v>
      </c>
      <c r="G36" s="36">
        <v>515010200000599</v>
      </c>
    </row>
    <row r="37" spans="1:7" ht="15">
      <c r="A37" s="35" t="s">
        <v>195</v>
      </c>
      <c r="B37" s="35" t="s">
        <v>196</v>
      </c>
      <c r="C37" s="35" t="s">
        <v>197</v>
      </c>
      <c r="D37" s="35" t="s">
        <v>200</v>
      </c>
      <c r="E37" s="35" t="s">
        <v>194</v>
      </c>
      <c r="F37" s="65">
        <f>(132800*1.1)/18.5</f>
        <v>7896.216216216216</v>
      </c>
      <c r="G37" s="36">
        <v>15010210000873</v>
      </c>
    </row>
    <row r="38" spans="1:7" ht="15">
      <c r="A38" s="35" t="s">
        <v>70</v>
      </c>
      <c r="B38" s="35" t="s">
        <v>198</v>
      </c>
      <c r="C38" s="35" t="s">
        <v>199</v>
      </c>
      <c r="D38" s="35" t="s">
        <v>200</v>
      </c>
      <c r="E38" s="35" t="s">
        <v>194</v>
      </c>
      <c r="F38" s="65">
        <f>(75400*1.1)/18.5</f>
        <v>4483.243243243243</v>
      </c>
      <c r="G38" s="36">
        <v>15010210000874</v>
      </c>
    </row>
    <row r="39" spans="1:7" ht="15">
      <c r="A39" s="35" t="s">
        <v>202</v>
      </c>
      <c r="B39" s="35" t="s">
        <v>143</v>
      </c>
      <c r="C39" s="35" t="s">
        <v>203</v>
      </c>
      <c r="D39" s="35" t="s">
        <v>132</v>
      </c>
      <c r="E39" s="35" t="s">
        <v>194</v>
      </c>
      <c r="F39" s="65">
        <f>(516200*1.1)/18.5</f>
        <v>30692.972972972973</v>
      </c>
      <c r="G39" s="36">
        <v>515011090000010</v>
      </c>
    </row>
    <row r="40" spans="1:7" ht="15">
      <c r="A40" s="35" t="s">
        <v>129</v>
      </c>
      <c r="B40" s="35" t="s">
        <v>130</v>
      </c>
      <c r="C40" s="35" t="s">
        <v>204</v>
      </c>
      <c r="D40" s="35" t="s">
        <v>132</v>
      </c>
      <c r="E40" s="35" t="s">
        <v>194</v>
      </c>
      <c r="F40" s="65">
        <f>(501120*1.1)/18.5</f>
        <v>29796.324324324323</v>
      </c>
      <c r="G40" s="36">
        <v>515010480000524</v>
      </c>
    </row>
    <row r="41" spans="1:7" ht="15">
      <c r="A41" s="35" t="s">
        <v>129</v>
      </c>
      <c r="B41" s="35" t="s">
        <v>130</v>
      </c>
      <c r="C41" s="35" t="s">
        <v>205</v>
      </c>
      <c r="D41" s="35" t="s">
        <v>132</v>
      </c>
      <c r="E41" s="35" t="s">
        <v>194</v>
      </c>
      <c r="F41" s="65">
        <f>(539400*1.1)/18.5</f>
        <v>32072.432432432433</v>
      </c>
      <c r="G41" s="36">
        <v>515010480000525</v>
      </c>
    </row>
    <row r="42" spans="1:7" ht="15">
      <c r="A42" s="35" t="s">
        <v>129</v>
      </c>
      <c r="B42" s="35" t="s">
        <v>130</v>
      </c>
      <c r="C42" s="35" t="s">
        <v>206</v>
      </c>
      <c r="D42" s="35" t="s">
        <v>132</v>
      </c>
      <c r="E42" s="35" t="s">
        <v>194</v>
      </c>
      <c r="F42" s="65">
        <f>(539400*1.1)/18.5</f>
        <v>32072.432432432433</v>
      </c>
      <c r="G42" s="36">
        <v>515010480000526</v>
      </c>
    </row>
    <row r="43" spans="1:7" ht="15">
      <c r="A43" s="35" t="s">
        <v>207</v>
      </c>
      <c r="B43" s="35" t="s">
        <v>208</v>
      </c>
      <c r="C43" s="35" t="s">
        <v>209</v>
      </c>
      <c r="D43" s="35" t="s">
        <v>132</v>
      </c>
      <c r="E43" s="35" t="s">
        <v>194</v>
      </c>
      <c r="F43" s="65">
        <f>(2272764.8*1.1)/18.5</f>
        <v>135137.36648648648</v>
      </c>
      <c r="G43" s="36">
        <v>515010480000528</v>
      </c>
    </row>
    <row r="44" spans="1:7" ht="15">
      <c r="A44" s="66" t="s">
        <v>210</v>
      </c>
      <c r="B44" s="66" t="s">
        <v>211</v>
      </c>
      <c r="C44" s="66" t="s">
        <v>315</v>
      </c>
      <c r="D44" s="66" t="s">
        <v>200</v>
      </c>
      <c r="E44" s="66" t="s">
        <v>133</v>
      </c>
      <c r="F44" s="67">
        <v>22802.46</v>
      </c>
      <c r="G44" s="69"/>
    </row>
    <row r="45" spans="1:7" ht="15">
      <c r="A45" s="66" t="s">
        <v>210</v>
      </c>
      <c r="B45" s="66" t="s">
        <v>211</v>
      </c>
      <c r="C45" s="66" t="s">
        <v>316</v>
      </c>
      <c r="D45" s="66" t="s">
        <v>200</v>
      </c>
      <c r="E45" s="66" t="s">
        <v>133</v>
      </c>
      <c r="F45" s="67">
        <v>22802.46</v>
      </c>
      <c r="G45" s="69"/>
    </row>
    <row r="46" spans="1:7" ht="15">
      <c r="A46" s="35" t="s">
        <v>210</v>
      </c>
      <c r="B46" s="35" t="s">
        <v>211</v>
      </c>
      <c r="C46" s="35" t="s">
        <v>212</v>
      </c>
      <c r="D46" s="35" t="s">
        <v>200</v>
      </c>
      <c r="E46" s="35" t="s">
        <v>194</v>
      </c>
      <c r="F46" s="65">
        <f>(383496*1.1)/18.5</f>
        <v>22802.464864864865</v>
      </c>
      <c r="G46" s="38">
        <v>562010160000005</v>
      </c>
    </row>
    <row r="47" spans="1:7" ht="15">
      <c r="A47" s="35" t="s">
        <v>210</v>
      </c>
      <c r="B47" s="35" t="s">
        <v>211</v>
      </c>
      <c r="C47" s="35" t="s">
        <v>213</v>
      </c>
      <c r="D47" s="35" t="s">
        <v>200</v>
      </c>
      <c r="E47" s="35" t="s">
        <v>194</v>
      </c>
      <c r="F47" s="65">
        <f>(383496*1.1)/18.5</f>
        <v>22802.464864864865</v>
      </c>
      <c r="G47" s="38">
        <v>562010160000006</v>
      </c>
    </row>
    <row r="48" spans="1:7" ht="22.5" customHeight="1">
      <c r="A48" s="177" t="s">
        <v>317</v>
      </c>
      <c r="B48" s="178"/>
      <c r="C48" s="178"/>
      <c r="D48" s="178"/>
      <c r="E48" s="179"/>
      <c r="F48" s="70">
        <f>SUM(F11:F47)</f>
        <v>741910.2474056862</v>
      </c>
      <c r="G48" s="38"/>
    </row>
    <row r="49" spans="1:7" ht="15">
      <c r="A49" s="32" t="s">
        <v>123</v>
      </c>
      <c r="B49" s="32" t="s">
        <v>1</v>
      </c>
      <c r="C49" s="33" t="s">
        <v>124</v>
      </c>
      <c r="D49" s="32" t="s">
        <v>125</v>
      </c>
      <c r="E49" s="34" t="s">
        <v>126</v>
      </c>
      <c r="F49" s="34" t="s">
        <v>308</v>
      </c>
      <c r="G49" s="40" t="s">
        <v>127</v>
      </c>
    </row>
    <row r="50" spans="1:7" ht="15">
      <c r="A50" s="183" t="s">
        <v>214</v>
      </c>
      <c r="B50" s="183"/>
      <c r="C50" s="183"/>
      <c r="D50" s="183"/>
      <c r="E50" s="183"/>
      <c r="F50" s="183"/>
      <c r="G50" s="183"/>
    </row>
    <row r="51" spans="1:7" ht="15">
      <c r="A51" s="35" t="s">
        <v>215</v>
      </c>
      <c r="B51" s="35" t="s">
        <v>216</v>
      </c>
      <c r="C51" s="35" t="s">
        <v>217</v>
      </c>
      <c r="D51" s="35" t="s">
        <v>218</v>
      </c>
      <c r="E51" s="71" t="s">
        <v>214</v>
      </c>
      <c r="F51" s="72">
        <v>144896.20140540542</v>
      </c>
      <c r="G51" s="73">
        <v>420035</v>
      </c>
    </row>
    <row r="52" spans="1:7" ht="15">
      <c r="A52" s="35" t="s">
        <v>219</v>
      </c>
      <c r="B52" s="35" t="s">
        <v>220</v>
      </c>
      <c r="C52" s="35" t="s">
        <v>221</v>
      </c>
      <c r="D52" s="35" t="s">
        <v>218</v>
      </c>
      <c r="E52" s="71" t="s">
        <v>214</v>
      </c>
      <c r="F52" s="172">
        <v>102657.09686486486</v>
      </c>
      <c r="G52" s="185">
        <v>420036</v>
      </c>
    </row>
    <row r="53" spans="1:7" ht="15">
      <c r="A53" s="35" t="s">
        <v>234</v>
      </c>
      <c r="B53" s="35" t="s">
        <v>235</v>
      </c>
      <c r="C53" s="35" t="s">
        <v>236</v>
      </c>
      <c r="D53" s="35" t="s">
        <v>132</v>
      </c>
      <c r="E53" s="71" t="s">
        <v>214</v>
      </c>
      <c r="F53" s="173"/>
      <c r="G53" s="186"/>
    </row>
    <row r="54" spans="1:7" ht="15">
      <c r="A54" s="35" t="s">
        <v>234</v>
      </c>
      <c r="B54" s="35" t="s">
        <v>235</v>
      </c>
      <c r="C54" s="35" t="s">
        <v>237</v>
      </c>
      <c r="D54" s="35" t="s">
        <v>132</v>
      </c>
      <c r="E54" s="71" t="s">
        <v>214</v>
      </c>
      <c r="F54" s="174"/>
      <c r="G54" s="187"/>
    </row>
    <row r="55" spans="1:7" ht="15">
      <c r="A55" s="35" t="s">
        <v>215</v>
      </c>
      <c r="B55" s="35" t="s">
        <v>222</v>
      </c>
      <c r="C55" s="35"/>
      <c r="D55" s="35" t="s">
        <v>218</v>
      </c>
      <c r="E55" s="71" t="s">
        <v>214</v>
      </c>
      <c r="F55" s="172">
        <v>121047.56756756757</v>
      </c>
      <c r="G55" s="188">
        <v>420094</v>
      </c>
    </row>
    <row r="56" spans="1:7" ht="15">
      <c r="A56" s="35" t="s">
        <v>223</v>
      </c>
      <c r="B56" s="35"/>
      <c r="C56" s="35" t="s">
        <v>224</v>
      </c>
      <c r="D56" s="35"/>
      <c r="E56" s="71" t="s">
        <v>214</v>
      </c>
      <c r="F56" s="175"/>
      <c r="G56" s="189"/>
    </row>
    <row r="57" spans="1:7" ht="15">
      <c r="A57" s="35" t="s">
        <v>223</v>
      </c>
      <c r="B57" s="35"/>
      <c r="C57" s="35" t="s">
        <v>225</v>
      </c>
      <c r="D57" s="35"/>
      <c r="E57" s="71" t="s">
        <v>214</v>
      </c>
      <c r="F57" s="175"/>
      <c r="G57" s="189"/>
    </row>
    <row r="58" spans="1:7" ht="15">
      <c r="A58" s="35" t="s">
        <v>223</v>
      </c>
      <c r="B58" s="35"/>
      <c r="C58" s="35" t="s">
        <v>226</v>
      </c>
      <c r="D58" s="35"/>
      <c r="E58" s="71" t="s">
        <v>214</v>
      </c>
      <c r="F58" s="176"/>
      <c r="G58" s="190"/>
    </row>
    <row r="59" spans="1:7" ht="15">
      <c r="A59" s="35" t="s">
        <v>227</v>
      </c>
      <c r="B59" s="35" t="s">
        <v>228</v>
      </c>
      <c r="C59" s="35" t="s">
        <v>228</v>
      </c>
      <c r="D59" s="35" t="s">
        <v>132</v>
      </c>
      <c r="E59" s="71" t="s">
        <v>214</v>
      </c>
      <c r="F59" s="72">
        <v>13206.953783783785</v>
      </c>
      <c r="G59" s="73">
        <v>363156</v>
      </c>
    </row>
    <row r="60" spans="1:7" ht="15">
      <c r="A60" s="35" t="s">
        <v>229</v>
      </c>
      <c r="B60" s="35" t="s">
        <v>318</v>
      </c>
      <c r="C60" s="35" t="s">
        <v>230</v>
      </c>
      <c r="D60" s="35" t="s">
        <v>132</v>
      </c>
      <c r="E60" s="71" t="s">
        <v>214</v>
      </c>
      <c r="F60" s="172">
        <v>12817.893297297298</v>
      </c>
      <c r="G60" s="184">
        <v>363153</v>
      </c>
    </row>
    <row r="61" spans="1:7" ht="15">
      <c r="A61" s="35" t="s">
        <v>231</v>
      </c>
      <c r="B61" s="35"/>
      <c r="C61" s="35" t="s">
        <v>232</v>
      </c>
      <c r="D61" s="35" t="s">
        <v>132</v>
      </c>
      <c r="E61" s="71" t="s">
        <v>214</v>
      </c>
      <c r="F61" s="175"/>
      <c r="G61" s="175"/>
    </row>
    <row r="62" spans="1:7" ht="15">
      <c r="A62" s="35" t="s">
        <v>231</v>
      </c>
      <c r="B62" s="35"/>
      <c r="C62" s="35" t="s">
        <v>233</v>
      </c>
      <c r="D62" s="35" t="s">
        <v>132</v>
      </c>
      <c r="E62" s="71" t="s">
        <v>214</v>
      </c>
      <c r="F62" s="176"/>
      <c r="G62" s="176"/>
    </row>
    <row r="63" spans="1:7" ht="15">
      <c r="A63" s="35" t="s">
        <v>234</v>
      </c>
      <c r="B63" s="35" t="s">
        <v>238</v>
      </c>
      <c r="C63" s="35" t="s">
        <v>239</v>
      </c>
      <c r="D63" s="35" t="s">
        <v>132</v>
      </c>
      <c r="E63" s="71" t="s">
        <v>214</v>
      </c>
      <c r="F63" s="72">
        <v>4794.945783783784</v>
      </c>
      <c r="G63" s="73">
        <v>363154</v>
      </c>
    </row>
    <row r="64" spans="1:7" ht="15">
      <c r="A64" s="35" t="s">
        <v>234</v>
      </c>
      <c r="B64" s="35" t="s">
        <v>238</v>
      </c>
      <c r="C64" s="35" t="s">
        <v>240</v>
      </c>
      <c r="D64" s="35" t="s">
        <v>132</v>
      </c>
      <c r="E64" s="71" t="s">
        <v>214</v>
      </c>
      <c r="F64" s="72">
        <v>4794.945783783784</v>
      </c>
      <c r="G64" s="73">
        <v>363157</v>
      </c>
    </row>
    <row r="65" spans="1:7" ht="15">
      <c r="A65" s="35" t="s">
        <v>241</v>
      </c>
      <c r="B65" s="35" t="s">
        <v>242</v>
      </c>
      <c r="C65" s="35" t="s">
        <v>243</v>
      </c>
      <c r="D65" s="35" t="s">
        <v>132</v>
      </c>
      <c r="E65" s="71" t="s">
        <v>214</v>
      </c>
      <c r="F65" s="172">
        <v>99699.9412972973</v>
      </c>
      <c r="G65" s="165">
        <v>396066</v>
      </c>
    </row>
    <row r="66" spans="1:7" ht="15">
      <c r="A66" s="35" t="s">
        <v>231</v>
      </c>
      <c r="B66" s="35"/>
      <c r="C66" s="35"/>
      <c r="D66" s="35" t="s">
        <v>132</v>
      </c>
      <c r="E66" s="71" t="s">
        <v>214</v>
      </c>
      <c r="F66" s="175"/>
      <c r="G66" s="166"/>
    </row>
    <row r="67" spans="1:7" ht="15">
      <c r="A67" s="35" t="s">
        <v>231</v>
      </c>
      <c r="B67" s="35"/>
      <c r="C67" s="35"/>
      <c r="D67" s="35" t="s">
        <v>132</v>
      </c>
      <c r="E67" s="71" t="s">
        <v>214</v>
      </c>
      <c r="F67" s="175"/>
      <c r="G67" s="166"/>
    </row>
    <row r="68" spans="1:7" ht="15">
      <c r="A68" s="35" t="s">
        <v>244</v>
      </c>
      <c r="B68" s="35"/>
      <c r="C68" s="35"/>
      <c r="D68" s="35" t="s">
        <v>245</v>
      </c>
      <c r="E68" s="71" t="s">
        <v>214</v>
      </c>
      <c r="F68" s="175"/>
      <c r="G68" s="166"/>
    </row>
    <row r="69" spans="1:7" ht="15">
      <c r="A69" s="35" t="s">
        <v>244</v>
      </c>
      <c r="B69" s="35"/>
      <c r="C69" s="35"/>
      <c r="D69" s="35" t="s">
        <v>245</v>
      </c>
      <c r="E69" s="71" t="s">
        <v>214</v>
      </c>
      <c r="F69" s="175"/>
      <c r="G69" s="166"/>
    </row>
    <row r="70" spans="1:7" ht="15">
      <c r="A70" s="35" t="s">
        <v>253</v>
      </c>
      <c r="B70" s="35">
        <v>3560</v>
      </c>
      <c r="C70" s="35" t="s">
        <v>265</v>
      </c>
      <c r="D70" s="35" t="s">
        <v>158</v>
      </c>
      <c r="E70" s="71" t="s">
        <v>214</v>
      </c>
      <c r="F70" s="175"/>
      <c r="G70" s="166"/>
    </row>
    <row r="71" spans="1:7" ht="15">
      <c r="A71" s="35" t="s">
        <v>266</v>
      </c>
      <c r="B71" s="35" t="s">
        <v>267</v>
      </c>
      <c r="C71" s="35" t="s">
        <v>268</v>
      </c>
      <c r="D71" s="35" t="s">
        <v>158</v>
      </c>
      <c r="E71" s="71" t="s">
        <v>214</v>
      </c>
      <c r="F71" s="175"/>
      <c r="G71" s="166"/>
    </row>
    <row r="72" spans="1:7" ht="15">
      <c r="A72" s="35" t="s">
        <v>269</v>
      </c>
      <c r="B72" s="35" t="s">
        <v>270</v>
      </c>
      <c r="C72" s="35"/>
      <c r="D72" s="35" t="s">
        <v>271</v>
      </c>
      <c r="E72" s="71" t="s">
        <v>214</v>
      </c>
      <c r="F72" s="175"/>
      <c r="G72" s="166"/>
    </row>
    <row r="73" spans="1:7" ht="15">
      <c r="A73" s="35" t="s">
        <v>275</v>
      </c>
      <c r="B73" s="35" t="s">
        <v>276</v>
      </c>
      <c r="C73" s="35" t="s">
        <v>277</v>
      </c>
      <c r="D73" s="35" t="s">
        <v>278</v>
      </c>
      <c r="E73" s="71" t="s">
        <v>214</v>
      </c>
      <c r="F73" s="176"/>
      <c r="G73" s="167"/>
    </row>
    <row r="74" spans="1:7" ht="15">
      <c r="A74" s="35" t="s">
        <v>272</v>
      </c>
      <c r="B74" s="35" t="s">
        <v>273</v>
      </c>
      <c r="C74" s="35"/>
      <c r="D74" s="35" t="s">
        <v>274</v>
      </c>
      <c r="E74" s="71" t="s">
        <v>214</v>
      </c>
      <c r="F74" s="72">
        <v>23094.348378378378</v>
      </c>
      <c r="G74" s="77">
        <v>396160</v>
      </c>
    </row>
    <row r="75" spans="1:7" ht="15">
      <c r="A75" s="35" t="s">
        <v>241</v>
      </c>
      <c r="B75" s="35" t="s">
        <v>246</v>
      </c>
      <c r="C75" s="35" t="s">
        <v>247</v>
      </c>
      <c r="D75" s="35" t="s">
        <v>132</v>
      </c>
      <c r="E75" s="71" t="s">
        <v>214</v>
      </c>
      <c r="F75" s="72">
        <v>4756.756756756757</v>
      </c>
      <c r="G75" s="73"/>
    </row>
    <row r="76" spans="1:7" ht="15">
      <c r="A76" s="35" t="s">
        <v>248</v>
      </c>
      <c r="B76" s="35" t="s">
        <v>246</v>
      </c>
      <c r="C76" s="35" t="s">
        <v>249</v>
      </c>
      <c r="D76" s="35" t="s">
        <v>132</v>
      </c>
      <c r="E76" s="71" t="s">
        <v>214</v>
      </c>
      <c r="F76" s="72">
        <v>4756.756756756757</v>
      </c>
      <c r="G76" s="73"/>
    </row>
    <row r="77" spans="1:7" ht="15">
      <c r="A77" s="35" t="s">
        <v>250</v>
      </c>
      <c r="B77" s="35" t="s">
        <v>251</v>
      </c>
      <c r="C77" s="35" t="s">
        <v>252</v>
      </c>
      <c r="D77" s="35" t="s">
        <v>158</v>
      </c>
      <c r="E77" s="71" t="s">
        <v>214</v>
      </c>
      <c r="F77" s="72">
        <v>5945.945945945946</v>
      </c>
      <c r="G77" s="73"/>
    </row>
    <row r="78" spans="1:7" ht="15">
      <c r="A78" s="35" t="s">
        <v>253</v>
      </c>
      <c r="B78" s="35" t="s">
        <v>254</v>
      </c>
      <c r="C78" s="35" t="s">
        <v>255</v>
      </c>
      <c r="D78" s="35" t="s">
        <v>158</v>
      </c>
      <c r="E78" s="71" t="s">
        <v>214</v>
      </c>
      <c r="F78" s="72">
        <v>5137.737891891892</v>
      </c>
      <c r="G78" s="73">
        <v>286901</v>
      </c>
    </row>
    <row r="79" spans="1:7" ht="15">
      <c r="A79" s="35" t="s">
        <v>253</v>
      </c>
      <c r="B79" s="35" t="s">
        <v>256</v>
      </c>
      <c r="C79" s="35" t="s">
        <v>257</v>
      </c>
      <c r="D79" s="35" t="s">
        <v>158</v>
      </c>
      <c r="E79" s="71" t="s">
        <v>214</v>
      </c>
      <c r="F79" s="72">
        <v>12204.767567567567</v>
      </c>
      <c r="G79" s="74">
        <v>515010200000586</v>
      </c>
    </row>
    <row r="80" spans="1:7" ht="15">
      <c r="A80" s="35" t="s">
        <v>253</v>
      </c>
      <c r="B80" s="35" t="s">
        <v>256</v>
      </c>
      <c r="C80" s="35" t="s">
        <v>258</v>
      </c>
      <c r="D80" s="35" t="s">
        <v>158</v>
      </c>
      <c r="E80" s="71" t="s">
        <v>214</v>
      </c>
      <c r="F80" s="72">
        <v>12204.767567567567</v>
      </c>
      <c r="G80" s="74">
        <v>515010200000583</v>
      </c>
    </row>
    <row r="81" spans="1:7" ht="15">
      <c r="A81" s="35" t="s">
        <v>253</v>
      </c>
      <c r="B81" s="35">
        <v>3560</v>
      </c>
      <c r="C81" s="35" t="s">
        <v>259</v>
      </c>
      <c r="D81" s="35" t="s">
        <v>158</v>
      </c>
      <c r="E81" s="71" t="s">
        <v>214</v>
      </c>
      <c r="F81" s="72">
        <v>3786.686378378379</v>
      </c>
      <c r="G81" s="73">
        <v>361134</v>
      </c>
    </row>
    <row r="82" spans="1:7" ht="15">
      <c r="A82" s="35" t="s">
        <v>253</v>
      </c>
      <c r="B82" s="35">
        <v>3560</v>
      </c>
      <c r="C82" s="35" t="s">
        <v>260</v>
      </c>
      <c r="D82" s="35" t="s">
        <v>158</v>
      </c>
      <c r="E82" s="71" t="s">
        <v>214</v>
      </c>
      <c r="F82" s="72">
        <v>3786.686378378379</v>
      </c>
      <c r="G82" s="73">
        <v>361133</v>
      </c>
    </row>
    <row r="83" spans="1:7" ht="15">
      <c r="A83" s="35" t="s">
        <v>253</v>
      </c>
      <c r="B83" s="35">
        <v>3560</v>
      </c>
      <c r="C83" s="35" t="s">
        <v>261</v>
      </c>
      <c r="D83" s="35" t="s">
        <v>158</v>
      </c>
      <c r="E83" s="71" t="s">
        <v>214</v>
      </c>
      <c r="F83" s="72">
        <v>3786.686378378379</v>
      </c>
      <c r="G83" s="73">
        <v>361132</v>
      </c>
    </row>
    <row r="84" spans="1:7" ht="15">
      <c r="A84" s="35" t="s">
        <v>253</v>
      </c>
      <c r="B84" s="35">
        <v>3560</v>
      </c>
      <c r="C84" s="35" t="s">
        <v>262</v>
      </c>
      <c r="D84" s="35" t="s">
        <v>158</v>
      </c>
      <c r="E84" s="71" t="s">
        <v>214</v>
      </c>
      <c r="F84" s="72">
        <v>3786.686378378379</v>
      </c>
      <c r="G84" s="73">
        <v>361131</v>
      </c>
    </row>
    <row r="85" spans="1:7" ht="15">
      <c r="A85" s="35" t="s">
        <v>253</v>
      </c>
      <c r="B85" s="79" t="s">
        <v>254</v>
      </c>
      <c r="C85" s="35" t="s">
        <v>263</v>
      </c>
      <c r="D85" s="35" t="s">
        <v>158</v>
      </c>
      <c r="E85" s="71" t="s">
        <v>214</v>
      </c>
      <c r="F85" s="72">
        <v>5137.737891891892</v>
      </c>
      <c r="G85" s="73">
        <v>286902</v>
      </c>
    </row>
    <row r="86" spans="1:7" ht="15">
      <c r="A86" s="35" t="s">
        <v>253</v>
      </c>
      <c r="B86" s="35">
        <v>3560</v>
      </c>
      <c r="C86" s="35" t="s">
        <v>264</v>
      </c>
      <c r="D86" s="35" t="s">
        <v>158</v>
      </c>
      <c r="E86" s="71" t="s">
        <v>214</v>
      </c>
      <c r="F86" s="72">
        <v>3786.686378378379</v>
      </c>
      <c r="G86" s="73"/>
    </row>
    <row r="87" spans="1:7" ht="15">
      <c r="A87" s="35" t="s">
        <v>279</v>
      </c>
      <c r="B87" s="35">
        <v>2800</v>
      </c>
      <c r="C87" s="35" t="s">
        <v>280</v>
      </c>
      <c r="D87" s="35" t="s">
        <v>158</v>
      </c>
      <c r="E87" s="71" t="s">
        <v>214</v>
      </c>
      <c r="F87" s="72">
        <v>7655.291837837838</v>
      </c>
      <c r="G87" s="73">
        <v>287273</v>
      </c>
    </row>
    <row r="88" spans="1:7" ht="15">
      <c r="A88" s="35" t="s">
        <v>281</v>
      </c>
      <c r="B88" s="35" t="s">
        <v>282</v>
      </c>
      <c r="C88" s="35" t="s">
        <v>283</v>
      </c>
      <c r="D88" s="35" t="s">
        <v>158</v>
      </c>
      <c r="E88" s="71" t="s">
        <v>214</v>
      </c>
      <c r="F88" s="72">
        <v>8834.196324324323</v>
      </c>
      <c r="G88" s="73">
        <v>382626</v>
      </c>
    </row>
    <row r="89" spans="1:7" ht="15">
      <c r="A89" s="35" t="s">
        <v>284</v>
      </c>
      <c r="B89" s="35" t="s">
        <v>285</v>
      </c>
      <c r="C89" s="35" t="s">
        <v>286</v>
      </c>
      <c r="D89" s="35" t="s">
        <v>132</v>
      </c>
      <c r="E89" s="71" t="s">
        <v>214</v>
      </c>
      <c r="F89" s="72">
        <v>1000.1081081081081</v>
      </c>
      <c r="G89" s="73">
        <v>396534</v>
      </c>
    </row>
    <row r="90" spans="1:7" ht="15">
      <c r="A90" s="35" t="s">
        <v>287</v>
      </c>
      <c r="B90" s="35" t="s">
        <v>251</v>
      </c>
      <c r="C90" s="35" t="s">
        <v>288</v>
      </c>
      <c r="D90" s="35" t="s">
        <v>158</v>
      </c>
      <c r="E90" s="71" t="s">
        <v>214</v>
      </c>
      <c r="F90" s="72">
        <v>9119.583297297297</v>
      </c>
      <c r="G90" s="73">
        <v>287654</v>
      </c>
    </row>
    <row r="91" spans="1:7" ht="15">
      <c r="A91" s="35" t="s">
        <v>289</v>
      </c>
      <c r="B91" s="35" t="s">
        <v>290</v>
      </c>
      <c r="C91" s="35" t="s">
        <v>291</v>
      </c>
      <c r="D91" s="35" t="s">
        <v>292</v>
      </c>
      <c r="E91" s="71" t="s">
        <v>214</v>
      </c>
      <c r="F91" s="72">
        <v>8918.918918918918</v>
      </c>
      <c r="G91" s="73"/>
    </row>
    <row r="92" spans="1:7" ht="15">
      <c r="A92" s="35" t="s">
        <v>293</v>
      </c>
      <c r="B92" s="35" t="s">
        <v>294</v>
      </c>
      <c r="C92" s="35" t="s">
        <v>295</v>
      </c>
      <c r="D92" s="35" t="s">
        <v>296</v>
      </c>
      <c r="E92" s="71" t="s">
        <v>214</v>
      </c>
      <c r="F92" s="72">
        <v>49452.24216216217</v>
      </c>
      <c r="G92" s="74">
        <v>564010010001717</v>
      </c>
    </row>
    <row r="93" spans="1:7" ht="15">
      <c r="A93" s="35" t="s">
        <v>297</v>
      </c>
      <c r="B93" s="35" t="s">
        <v>298</v>
      </c>
      <c r="C93" s="35" t="s">
        <v>299</v>
      </c>
      <c r="D93" s="35" t="s">
        <v>300</v>
      </c>
      <c r="E93" s="71" t="s">
        <v>214</v>
      </c>
      <c r="F93" s="72">
        <v>16822.508108108108</v>
      </c>
      <c r="G93" s="73">
        <v>395213</v>
      </c>
    </row>
    <row r="94" spans="1:7" ht="15">
      <c r="A94" s="39" t="s">
        <v>293</v>
      </c>
      <c r="B94" s="80" t="s">
        <v>294</v>
      </c>
      <c r="C94" s="39"/>
      <c r="D94" s="39" t="s">
        <v>296</v>
      </c>
      <c r="E94" s="71" t="s">
        <v>301</v>
      </c>
      <c r="F94" s="72">
        <v>49452.24216216217</v>
      </c>
      <c r="G94" s="73"/>
    </row>
    <row r="95" spans="1:7" ht="15">
      <c r="A95" s="39" t="s">
        <v>293</v>
      </c>
      <c r="B95" s="80" t="s">
        <v>294</v>
      </c>
      <c r="C95" s="39"/>
      <c r="D95" s="39" t="s">
        <v>296</v>
      </c>
      <c r="E95" s="71" t="s">
        <v>301</v>
      </c>
      <c r="F95" s="72">
        <v>49452.24216216217</v>
      </c>
      <c r="G95" s="73"/>
    </row>
    <row r="96" spans="1:7" ht="17.25" customHeight="1">
      <c r="A96" s="35" t="s">
        <v>253</v>
      </c>
      <c r="B96" s="35" t="s">
        <v>256</v>
      </c>
      <c r="C96" s="35" t="s">
        <v>302</v>
      </c>
      <c r="D96" s="35" t="s">
        <v>158</v>
      </c>
      <c r="E96" s="71" t="s">
        <v>301</v>
      </c>
      <c r="F96" s="72">
        <v>12204.767567567567</v>
      </c>
      <c r="G96" s="74">
        <v>515010200000584</v>
      </c>
    </row>
    <row r="97" spans="1:7" ht="15">
      <c r="A97" s="35" t="s">
        <v>253</v>
      </c>
      <c r="B97" s="35" t="s">
        <v>256</v>
      </c>
      <c r="C97" s="35" t="s">
        <v>303</v>
      </c>
      <c r="D97" s="35" t="s">
        <v>158</v>
      </c>
      <c r="E97" s="71" t="s">
        <v>301</v>
      </c>
      <c r="F97" s="72">
        <v>12204.767567567567</v>
      </c>
      <c r="G97" s="74">
        <v>515010200000585</v>
      </c>
    </row>
    <row r="98" spans="1:7" ht="15">
      <c r="A98" s="35" t="s">
        <v>304</v>
      </c>
      <c r="B98" s="35" t="s">
        <v>305</v>
      </c>
      <c r="C98" s="35" t="s">
        <v>306</v>
      </c>
      <c r="D98" s="35" t="s">
        <v>132</v>
      </c>
      <c r="E98" s="71" t="s">
        <v>301</v>
      </c>
      <c r="F98" s="72">
        <v>50757.210810810815</v>
      </c>
      <c r="G98" s="74">
        <v>515010200000504</v>
      </c>
    </row>
    <row r="99" spans="1:7" ht="15">
      <c r="A99" s="35" t="s">
        <v>215</v>
      </c>
      <c r="B99" s="35" t="s">
        <v>319</v>
      </c>
      <c r="C99" s="35" t="s">
        <v>320</v>
      </c>
      <c r="D99" s="35" t="s">
        <v>132</v>
      </c>
      <c r="E99" s="35" t="s">
        <v>214</v>
      </c>
      <c r="F99" s="72">
        <v>300000</v>
      </c>
      <c r="G99" s="74"/>
    </row>
    <row r="100" spans="1:7" ht="15">
      <c r="A100" s="35" t="s">
        <v>241</v>
      </c>
      <c r="B100" s="35" t="s">
        <v>321</v>
      </c>
      <c r="C100" s="35" t="s">
        <v>322</v>
      </c>
      <c r="D100" s="35" t="s">
        <v>132</v>
      </c>
      <c r="E100" s="35" t="s">
        <v>214</v>
      </c>
      <c r="F100" s="72">
        <v>1000000</v>
      </c>
      <c r="G100" s="74"/>
    </row>
    <row r="101" spans="1:7" ht="15">
      <c r="A101" s="35" t="s">
        <v>304</v>
      </c>
      <c r="B101" s="35" t="s">
        <v>332</v>
      </c>
      <c r="C101" s="35" t="s">
        <v>365</v>
      </c>
      <c r="D101" s="35" t="s">
        <v>330</v>
      </c>
      <c r="E101" s="35" t="s">
        <v>301</v>
      </c>
      <c r="F101" s="169">
        <v>78637.48</v>
      </c>
      <c r="G101" s="74"/>
    </row>
    <row r="102" spans="1:7" ht="15">
      <c r="A102" s="35" t="s">
        <v>361</v>
      </c>
      <c r="B102" s="35" t="s">
        <v>363</v>
      </c>
      <c r="C102" s="35" t="s">
        <v>364</v>
      </c>
      <c r="D102" s="35" t="s">
        <v>330</v>
      </c>
      <c r="E102" s="35" t="s">
        <v>301</v>
      </c>
      <c r="F102" s="170"/>
      <c r="G102" s="74"/>
    </row>
    <row r="103" spans="1:7" ht="15">
      <c r="A103" s="35" t="s">
        <v>361</v>
      </c>
      <c r="B103" s="35" t="s">
        <v>363</v>
      </c>
      <c r="C103" s="35" t="s">
        <v>362</v>
      </c>
      <c r="D103" s="35" t="s">
        <v>330</v>
      </c>
      <c r="E103" s="35" t="s">
        <v>301</v>
      </c>
      <c r="F103" s="170"/>
      <c r="G103" s="74"/>
    </row>
    <row r="104" spans="1:7" ht="15">
      <c r="A104" s="35" t="s">
        <v>361</v>
      </c>
      <c r="B104" s="35" t="s">
        <v>360</v>
      </c>
      <c r="C104" s="35" t="s">
        <v>359</v>
      </c>
      <c r="D104" s="35" t="s">
        <v>330</v>
      </c>
      <c r="E104" s="35" t="s">
        <v>301</v>
      </c>
      <c r="F104" s="170"/>
      <c r="G104" s="74"/>
    </row>
    <row r="105" spans="1:7" ht="15">
      <c r="A105" s="35" t="s">
        <v>358</v>
      </c>
      <c r="B105" s="35" t="s">
        <v>357</v>
      </c>
      <c r="C105" s="35" t="s">
        <v>356</v>
      </c>
      <c r="D105" s="35" t="s">
        <v>330</v>
      </c>
      <c r="E105" s="35" t="s">
        <v>301</v>
      </c>
      <c r="F105" s="171"/>
      <c r="G105" s="74"/>
    </row>
    <row r="106" spans="1:7" ht="15">
      <c r="A106" s="35" t="s">
        <v>253</v>
      </c>
      <c r="B106" s="35" t="s">
        <v>348</v>
      </c>
      <c r="C106" s="35" t="s">
        <v>355</v>
      </c>
      <c r="D106" s="35" t="s">
        <v>346</v>
      </c>
      <c r="E106" s="35" t="s">
        <v>301</v>
      </c>
      <c r="F106" s="81">
        <v>3496.43</v>
      </c>
      <c r="G106" s="74"/>
    </row>
    <row r="107" spans="1:7" ht="15">
      <c r="A107" s="35" t="s">
        <v>253</v>
      </c>
      <c r="B107" s="35" t="s">
        <v>348</v>
      </c>
      <c r="C107" s="35" t="s">
        <v>354</v>
      </c>
      <c r="D107" s="35" t="s">
        <v>346</v>
      </c>
      <c r="E107" s="35" t="s">
        <v>301</v>
      </c>
      <c r="F107" s="81">
        <v>3496.43</v>
      </c>
      <c r="G107" s="74"/>
    </row>
    <row r="108" spans="1:7" ht="15">
      <c r="A108" s="35" t="s">
        <v>253</v>
      </c>
      <c r="B108" s="35" t="s">
        <v>348</v>
      </c>
      <c r="C108" s="35" t="s">
        <v>353</v>
      </c>
      <c r="D108" s="35" t="s">
        <v>346</v>
      </c>
      <c r="E108" s="35" t="s">
        <v>301</v>
      </c>
      <c r="F108" s="81">
        <v>3496.43</v>
      </c>
      <c r="G108" s="74"/>
    </row>
    <row r="109" spans="1:7" ht="15">
      <c r="A109" s="35" t="s">
        <v>253</v>
      </c>
      <c r="B109" s="35" t="s">
        <v>348</v>
      </c>
      <c r="C109" s="35" t="s">
        <v>352</v>
      </c>
      <c r="D109" s="35" t="s">
        <v>346</v>
      </c>
      <c r="E109" s="35" t="s">
        <v>301</v>
      </c>
      <c r="F109" s="81">
        <v>3496.43</v>
      </c>
      <c r="G109" s="74"/>
    </row>
    <row r="110" spans="1:7" ht="15">
      <c r="A110" s="35" t="s">
        <v>253</v>
      </c>
      <c r="B110" s="35" t="s">
        <v>348</v>
      </c>
      <c r="C110" s="35" t="s">
        <v>351</v>
      </c>
      <c r="D110" s="35" t="s">
        <v>346</v>
      </c>
      <c r="E110" s="35" t="s">
        <v>301</v>
      </c>
      <c r="F110" s="81">
        <v>3496.43</v>
      </c>
      <c r="G110" s="74"/>
    </row>
    <row r="111" spans="1:7" ht="15">
      <c r="A111" s="35" t="s">
        <v>253</v>
      </c>
      <c r="B111" s="35" t="s">
        <v>348</v>
      </c>
      <c r="C111" s="35" t="s">
        <v>350</v>
      </c>
      <c r="D111" s="35" t="s">
        <v>346</v>
      </c>
      <c r="E111" s="35" t="s">
        <v>301</v>
      </c>
      <c r="F111" s="81">
        <v>3496.43</v>
      </c>
      <c r="G111" s="74"/>
    </row>
    <row r="112" spans="1:7" ht="15">
      <c r="A112" s="35" t="s">
        <v>253</v>
      </c>
      <c r="B112" s="35" t="s">
        <v>348</v>
      </c>
      <c r="C112" s="35" t="s">
        <v>349</v>
      </c>
      <c r="D112" s="35" t="s">
        <v>346</v>
      </c>
      <c r="E112" s="35" t="s">
        <v>301</v>
      </c>
      <c r="F112" s="81">
        <v>3496.43</v>
      </c>
      <c r="G112" s="74"/>
    </row>
    <row r="113" spans="1:7" ht="15">
      <c r="A113" s="35" t="s">
        <v>253</v>
      </c>
      <c r="B113" s="35" t="s">
        <v>348</v>
      </c>
      <c r="C113" s="35" t="s">
        <v>347</v>
      </c>
      <c r="D113" s="35" t="s">
        <v>346</v>
      </c>
      <c r="E113" s="35" t="s">
        <v>301</v>
      </c>
      <c r="F113" s="81">
        <v>3496.43</v>
      </c>
      <c r="G113" s="74"/>
    </row>
    <row r="114" spans="1:7" ht="15">
      <c r="A114" s="35" t="s">
        <v>345</v>
      </c>
      <c r="B114" s="35" t="s">
        <v>344</v>
      </c>
      <c r="C114" s="35" t="s">
        <v>343</v>
      </c>
      <c r="D114" s="35" t="s">
        <v>314</v>
      </c>
      <c r="E114" s="35" t="s">
        <v>301</v>
      </c>
      <c r="F114" s="81">
        <v>17547.95</v>
      </c>
      <c r="G114" s="74"/>
    </row>
    <row r="115" spans="1:7" ht="15">
      <c r="A115" s="35" t="s">
        <v>342</v>
      </c>
      <c r="B115" s="35" t="s">
        <v>211</v>
      </c>
      <c r="C115" s="35" t="s">
        <v>341</v>
      </c>
      <c r="D115" s="35" t="s">
        <v>200</v>
      </c>
      <c r="E115" s="35" t="s">
        <v>301</v>
      </c>
      <c r="F115" s="82">
        <v>24274.02</v>
      </c>
      <c r="G115" s="74"/>
    </row>
    <row r="116" spans="1:7" ht="15">
      <c r="A116" s="35" t="s">
        <v>333</v>
      </c>
      <c r="B116" s="35" t="s">
        <v>332</v>
      </c>
      <c r="C116" s="35" t="s">
        <v>340</v>
      </c>
      <c r="D116" s="35" t="s">
        <v>330</v>
      </c>
      <c r="E116" s="35" t="s">
        <v>214</v>
      </c>
      <c r="F116" s="169">
        <v>171366.25</v>
      </c>
      <c r="G116" s="74"/>
    </row>
    <row r="117" spans="1:7" ht="15">
      <c r="A117" s="35" t="s">
        <v>333</v>
      </c>
      <c r="B117" s="35" t="s">
        <v>332</v>
      </c>
      <c r="C117" s="35" t="s">
        <v>339</v>
      </c>
      <c r="D117" s="35" t="s">
        <v>330</v>
      </c>
      <c r="E117" s="35" t="s">
        <v>214</v>
      </c>
      <c r="F117" s="170"/>
      <c r="G117" s="74"/>
    </row>
    <row r="118" spans="1:7" ht="15">
      <c r="A118" s="35" t="s">
        <v>333</v>
      </c>
      <c r="B118" s="35" t="s">
        <v>332</v>
      </c>
      <c r="C118" s="35" t="s">
        <v>338</v>
      </c>
      <c r="D118" s="35" t="s">
        <v>330</v>
      </c>
      <c r="E118" s="35" t="s">
        <v>214</v>
      </c>
      <c r="F118" s="170"/>
      <c r="G118" s="74"/>
    </row>
    <row r="119" spans="1:7" ht="15">
      <c r="A119" s="35" t="s">
        <v>336</v>
      </c>
      <c r="B119" s="35" t="s">
        <v>335</v>
      </c>
      <c r="C119" s="35" t="s">
        <v>337</v>
      </c>
      <c r="D119" s="35" t="s">
        <v>330</v>
      </c>
      <c r="E119" s="35" t="s">
        <v>214</v>
      </c>
      <c r="F119" s="170"/>
      <c r="G119" s="74"/>
    </row>
    <row r="120" spans="1:7" ht="15">
      <c r="A120" s="35" t="s">
        <v>336</v>
      </c>
      <c r="B120" s="35" t="s">
        <v>335</v>
      </c>
      <c r="C120" s="35" t="s">
        <v>334</v>
      </c>
      <c r="D120" s="35" t="s">
        <v>330</v>
      </c>
      <c r="E120" s="35" t="s">
        <v>214</v>
      </c>
      <c r="F120" s="171"/>
      <c r="G120" s="74"/>
    </row>
    <row r="121" spans="1:7" ht="15">
      <c r="A121" s="35" t="s">
        <v>333</v>
      </c>
      <c r="B121" s="35" t="s">
        <v>332</v>
      </c>
      <c r="C121" s="35" t="s">
        <v>331</v>
      </c>
      <c r="D121" s="35" t="s">
        <v>330</v>
      </c>
      <c r="E121" s="35" t="s">
        <v>214</v>
      </c>
      <c r="F121" s="83">
        <v>56687.82</v>
      </c>
      <c r="G121" s="74"/>
    </row>
    <row r="122" spans="1:7" s="75" customFormat="1" ht="19.5" customHeight="1">
      <c r="A122" s="177" t="s">
        <v>317</v>
      </c>
      <c r="B122" s="178"/>
      <c r="C122" s="178"/>
      <c r="D122" s="178"/>
      <c r="E122" s="179"/>
      <c r="F122" s="70">
        <f>SUM(F51:F121)</f>
        <v>2548446.835459461</v>
      </c>
      <c r="G122" s="38"/>
    </row>
    <row r="123" spans="1:7" ht="15.75">
      <c r="A123" s="180" t="s">
        <v>323</v>
      </c>
      <c r="B123" s="181"/>
      <c r="C123" s="181"/>
      <c r="D123" s="181"/>
      <c r="E123" s="182"/>
      <c r="F123" s="76">
        <f>F122+F48</f>
        <v>3290357.082865147</v>
      </c>
      <c r="G123" s="40"/>
    </row>
  </sheetData>
  <sheetProtection/>
  <mergeCells count="20">
    <mergeCell ref="G52:G54"/>
    <mergeCell ref="G55:G58"/>
    <mergeCell ref="F116:F120"/>
    <mergeCell ref="F52:F54"/>
    <mergeCell ref="F55:F58"/>
    <mergeCell ref="F65:F73"/>
    <mergeCell ref="A122:E122"/>
    <mergeCell ref="A123:E123"/>
    <mergeCell ref="F101:F105"/>
    <mergeCell ref="F60:F62"/>
    <mergeCell ref="G65:G73"/>
    <mergeCell ref="A1:F1"/>
    <mergeCell ref="A2:F2"/>
    <mergeCell ref="A3:F3"/>
    <mergeCell ref="A5:F5"/>
    <mergeCell ref="A7:F7"/>
    <mergeCell ref="A10:G10"/>
    <mergeCell ref="A48:E48"/>
    <mergeCell ref="A50:G50"/>
    <mergeCell ref="G60:G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28.7109375" style="0" bestFit="1" customWidth="1"/>
    <col min="2" max="2" width="26.00390625" style="0" bestFit="1" customWidth="1"/>
    <col min="3" max="3" width="22.140625" style="0" bestFit="1" customWidth="1"/>
    <col min="4" max="4" width="12.57421875" style="0" bestFit="1" customWidth="1"/>
    <col min="5" max="5" width="27.7109375" style="0" bestFit="1" customWidth="1"/>
    <col min="6" max="6" width="13.8515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Lopez</dc:creator>
  <cp:keywords/>
  <dc:description/>
  <cp:lastModifiedBy>Usuario de Windows</cp:lastModifiedBy>
  <cp:lastPrinted>2019-08-12T20:33:53Z</cp:lastPrinted>
  <dcterms:created xsi:type="dcterms:W3CDTF">2012-03-07T17:10:01Z</dcterms:created>
  <dcterms:modified xsi:type="dcterms:W3CDTF">2019-08-12T20:56:44Z</dcterms:modified>
  <cp:category/>
  <cp:version/>
  <cp:contentType/>
  <cp:contentStatus/>
</cp:coreProperties>
</file>