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155" yWindow="645" windowWidth="27555" windowHeight="9615"/>
  </bookViews>
  <sheets>
    <sheet name="HOJA 1" sheetId="5" r:id="rId1"/>
  </sheets>
  <definedNames>
    <definedName name="_xlnm.Print_Titles" localSheetId="0">'HOJA 1'!$1:$10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3" i="5" l="1"/>
  <c r="E332" i="5"/>
  <c r="E331" i="5"/>
  <c r="E330" i="5"/>
  <c r="E327" i="5"/>
  <c r="E313" i="5"/>
  <c r="E302" i="5"/>
  <c r="E299" i="5"/>
  <c r="E269" i="5"/>
  <c r="E250" i="5"/>
  <c r="E249" i="5" l="1"/>
  <c r="E248" i="5"/>
  <c r="E258" i="5"/>
  <c r="E243" i="5"/>
  <c r="E239" i="5"/>
  <c r="E240" i="5"/>
  <c r="E235" i="5"/>
  <c r="E234" i="5"/>
  <c r="E221" i="5"/>
  <c r="E219" i="5"/>
  <c r="E218" i="5"/>
  <c r="E209" i="5"/>
  <c r="E206" i="5"/>
  <c r="E200" i="5"/>
  <c r="E197" i="5"/>
  <c r="E194" i="5"/>
  <c r="E193" i="5"/>
  <c r="E191" i="5"/>
  <c r="E187" i="5"/>
  <c r="E148" i="5"/>
  <c r="E142" i="5"/>
  <c r="E103" i="5"/>
  <c r="E102" i="5"/>
  <c r="E79" i="5" l="1"/>
  <c r="E31" i="5"/>
  <c r="E37" i="5"/>
  <c r="E27" i="5"/>
  <c r="E52" i="5"/>
  <c r="E51" i="5"/>
  <c r="E50" i="5"/>
  <c r="E49" i="5"/>
  <c r="E45" i="5"/>
  <c r="E38" i="5"/>
  <c r="E34" i="5"/>
</calcChain>
</file>

<file path=xl/sharedStrings.xml><?xml version="1.0" encoding="utf-8"?>
<sst xmlns="http://schemas.openxmlformats.org/spreadsheetml/2006/main" count="631" uniqueCount="352">
  <si>
    <t>SUBDIRECCION DE OBRA</t>
  </si>
  <si>
    <t>UNIDAD</t>
  </si>
  <si>
    <t>CANTIDAD</t>
  </si>
  <si>
    <t xml:space="preserve">PRELIMINARES </t>
  </si>
  <si>
    <t>PZA</t>
  </si>
  <si>
    <t>M3</t>
  </si>
  <si>
    <t>VIAJE</t>
  </si>
  <si>
    <t>TOTAL PRELIMINARES</t>
  </si>
  <si>
    <t>CIMENTACION</t>
  </si>
  <si>
    <t>M2</t>
  </si>
  <si>
    <t>ML</t>
  </si>
  <si>
    <t>TOTAL CIMENTACION</t>
  </si>
  <si>
    <t>ALBAÑILERIA</t>
  </si>
  <si>
    <t>TOTAL ALBAÑILERIA</t>
  </si>
  <si>
    <t>IMPERMEABILIZACION</t>
  </si>
  <si>
    <t>TOTAL IMPERMEABILIZACION</t>
  </si>
  <si>
    <t xml:space="preserve"> INSTALACIÓN HIDRÁULICA , SANITARIA Y GAS</t>
  </si>
  <si>
    <t>SAL</t>
  </si>
  <si>
    <t>TOTAL INSTALACION HIDRAULICA, SANITARIA Y DE GAS</t>
  </si>
  <si>
    <t>INSTALACIÓN ELÉCTRICA</t>
  </si>
  <si>
    <t>TOTAL INSTALACION ELECTRICA</t>
  </si>
  <si>
    <t>TABLAROCA Y CARPINTERIA</t>
  </si>
  <si>
    <t>TOTAL  TABLAROCA Y CARPINTERIA</t>
  </si>
  <si>
    <t>ACABADOS</t>
  </si>
  <si>
    <t>TOTAL ACABADOS</t>
  </si>
  <si>
    <t>CRISTALERIA Y ALUMINIO</t>
  </si>
  <si>
    <t>TOTAL CRISTALERIA Y ALUMINIO</t>
  </si>
  <si>
    <t xml:space="preserve"> PINTURA</t>
  </si>
  <si>
    <t>TOTAL  PINTURA</t>
  </si>
  <si>
    <t>JARDINERIA</t>
  </si>
  <si>
    <t xml:space="preserve">SACO </t>
  </si>
  <si>
    <t>TOTAL JARDINERIA</t>
  </si>
  <si>
    <t xml:space="preserve">VARIOS </t>
  </si>
  <si>
    <t>LOTE</t>
  </si>
  <si>
    <t>TOTAL VARIOS</t>
  </si>
  <si>
    <t>JUEGOS</t>
  </si>
  <si>
    <t>INSTALACION DE GASES MEDICINALES</t>
  </si>
  <si>
    <t>TOTAL GASES MEDICINALES</t>
  </si>
  <si>
    <t>TOTAL AUDIOVISUAL</t>
  </si>
  <si>
    <t>JUEGO</t>
  </si>
  <si>
    <t>INSTALACION AUDIO VISUAL</t>
  </si>
  <si>
    <t>HERRERIA</t>
  </si>
  <si>
    <t xml:space="preserve">Despalme por medio mecanico del terreno de 30cms de profundidad promedio para retirar la capa vegetal, extrayendo raices hasta 20cms de profundidad adicional, excavacion en seco, partiendo del nivel del terreno natural o area construida, incluye: Limpieza y retiro de material fuera de la obra, mano de obra, herramienta y equipo necesario para su correcta ejecucion. </t>
  </si>
  <si>
    <t>TOTAL HERRERIA</t>
  </si>
  <si>
    <t>PZAS</t>
  </si>
  <si>
    <t>Movimiento de unidades de servicio de grua, suministro e instalacion de termostato, instalacion de unidad, arranque y pruebas.</t>
  </si>
  <si>
    <t>Realizacion de placa para lavamanos en de 0.65x0.57, de concreto f´c=150 kg/cm2, armado con varillas 3/8" @ 15 cms. en ambos sentidos, empotrada en muro, acabado fino cara interior afinado en exterior, incluye: cimbrado, colado, vibrado, curado, descimbrado, material, mano de obra, herramienta y/o equipo y todo lo necesario para su ejecución. Lavamanos para discapacitados en baño de hombres sala de espera radioterapia.</t>
  </si>
  <si>
    <t>Suministro y colocación de W.C.  Para discapacitados american standar o similar. icluye:  asiento, manguera, tornillos de sujetacion, tapones cubre pijas, cuello de cera, llave de control, fijación, conexión, limpieza, pruebas, material, mano de obra, herramienta y/o equipo y todo lo necesario para su ejecución .</t>
  </si>
  <si>
    <t>Suministro y colocación de fluxometro para w.c. helvex 1 10-32 latón, Incluye: tornillos de sujetación, tapones, cubre pijas, fijación, conexión, limpieza, pruebas, material, mano de obra, herramienta y/o equipo y todo lo necesario para su ejecucion.</t>
  </si>
  <si>
    <t>Suministro y colocacion de lavamanos  bajo cubierta modelo similar a existente incluye: mangueras, llaves de control, fijación, conexión, pruebas, material, mano de obra, herramienta y/o equipo y todo lo necesario para su ejecución. Baño hombres pacientes radiologia</t>
  </si>
  <si>
    <t>Suministro y colocacion de lavamanos  empotrado en muro, modelo similar a existente incluye: mangueras, llaves de control, fijación, conexión, pruebas, material, mano de obra, herramienta y/o equipo y todo lo necesario para su ejecución. Clinica del dolor</t>
  </si>
  <si>
    <t>Suministro y colocacion de mingitorio rienzi blanco 3.8lts o similar, tornillos de sujetacion, tapones cubre pijas, cuello de cera, llave de control, fijación, conexión, limpieza, pruebas, material, mano de obra, herramienta y/o equipo y todo lo necesario para su ejecución. Baño de hombres sala espera radioterapia.</t>
  </si>
  <si>
    <t>suministro y colocacion de fluxometro para mingitorio marca helvez o similar. Incluye: tornillos de sujetación, tapones, cubre pijas, fijación, conexión, limpieza, pruebas, material, mano de obra, herramienta y/o equipo y todo lo necesario para su ejecucion.</t>
  </si>
  <si>
    <t>Suministro y colocacion de llave mezcladora similar a existente en consultorios. Lavamanos clínica del dolor. Incluye: tornillos de sujetación, tapones, cubre pijas, fijación, conexión, limpieza, pruebas, material, mano de obra, herramienta y/o equipo y todo lo necesario para su ejecucion. Clinica del dolor.</t>
  </si>
  <si>
    <t>Suministro y colocacion de llave push Llave de lavabo economizadora a piso marca HELVEX modelo TV-122 cromada con seguro antirrobo y temporizador o similiar. fijación, conexión, limpieza, pruebas, material, mano de obra, herramienta y/o equipo y todo lo necesario para su ejecucion. Baños salas de espera.</t>
  </si>
  <si>
    <t>Suministro y colocacion de zoclo piso existente o similar,  interceramic, lamosa o similar, incluye pegavitro adhesivo, o similar, emboquillado, recortes, incluye: trazo, nivelacion, cortes, ajustes, material, mano de obra, herramienta y/o equipo y todo lo necesario para su correcta instalacion.areas donde se retiro tablaroca o muro y daño piso existente</t>
  </si>
  <si>
    <t>Suministro y colocacion de placa de mármol similar a la existente en baños de 0.56x0.65mts, inlcuye faldon de 10cms y zoclo, material, mano de obra y todo lo necesario para su correcta ejecucion. Lavamanos para discapacitados en baño hombres sala de espera radioterapia.</t>
  </si>
  <si>
    <t>Suministro y colocación de perchero de 1 gancho blanco, empotrado a muro, incluye sujeción, material, mano de obra y todo lo necesario para su correcta colocación.</t>
  </si>
  <si>
    <t>Suministro y colocación de mamparas sanitaria con acabado laminado esmaltado, modelo estadar superior marca modumex o similar en baño mujeres sala de espera radioterapia, dos puertas, de 60x150cs, dos pilastras de 32x210cms y panel intermedio de 132x210cms. Incluye, fijacion, chapas, herrajes y zoclo en acero inoxidable, material, mano de obra y todo lo necesario paa su correcta ejecución.</t>
  </si>
  <si>
    <t>Suministro y colocación de mamparas sanitaria con acabado laminado esmaltado, modelo estadar superior marca modumex o similar en baño mujeres sala de radio terapia, pilastras de 47x210cms. Incluye, fijacion, chapas, herrajes y zoclo en acero inoxidable, material, mano de obra y todo lo necesario paa su correcta ejecución.</t>
  </si>
  <si>
    <t>Suministro y colocacion de barra para discapacitados acero inoxidable calibre 18, acabado liso satinado. Insluye fijación, material mano de obra y todo lo necesario para su correcta ejecución</t>
  </si>
  <si>
    <t>Limpieza general de rejillas de aire acondicionado, inlcuye, materail, mano de obra, herramienta y todo lo necesario para su correcta ejecución.</t>
  </si>
  <si>
    <t>GOBIERNO DEL ESTADO DE SINALOA</t>
  </si>
  <si>
    <t>LICITACION PUBLICA NACIONAL</t>
  </si>
  <si>
    <t>DOC</t>
  </si>
  <si>
    <t>SERVICIOS DE SALUD DE SINALOA (SSS)</t>
  </si>
  <si>
    <t>DE-1</t>
  </si>
  <si>
    <t>PAG:</t>
  </si>
  <si>
    <t>CATALOGO DE CONCEPTOS, DESCRIPCION DE LOS TRABAJOS, UNIDADES DE MEDICION, CANTIDADES DE TRABAJO, PRECIOS UNITARIOS CON NUMERO Y LETRA, IMPORTE POR PARTIDAS, SUBPARTIDA, CONCEPTO Y DEL TOTAL DE LA PROPOSICION.</t>
  </si>
  <si>
    <t>NUMERO DE ORDEN PROGRESIVO</t>
  </si>
  <si>
    <t>CLAVE</t>
  </si>
  <si>
    <t>CONCEPTOS DE OBRA</t>
  </si>
  <si>
    <t>PRECIO UNITARIO</t>
  </si>
  <si>
    <t>IMPORTE EN PESOS</t>
  </si>
  <si>
    <t>DESCRIPCION DE LOS CONCEPTOS</t>
  </si>
  <si>
    <t>CON NUMERO</t>
  </si>
  <si>
    <t>CON LETRA</t>
  </si>
  <si>
    <t>SSS/LPN/001/2020</t>
  </si>
  <si>
    <t>DE INSTITUTO SINALOENSE DE CANCEROLOGIA</t>
  </si>
  <si>
    <t xml:space="preserve">OBRA: CONSTRUCCION Y REHABILITACION DE AREAS </t>
  </si>
  <si>
    <t xml:space="preserve">Retiro de reja acero instalada en paso lateral del edificio 5.35 ml incluye: mano de obra, herramienta y todo lo necesario para su correcta ejecución. </t>
  </si>
  <si>
    <t xml:space="preserve">Poda de brazos y corte de raíces de árbol, incluye: mano de obra, herramienta y todo lo necesario para su correcta ejecución. </t>
  </si>
  <si>
    <t>Demolición y retiro de árbol grande, extracción de raíces y retiro del mismo fuera de la obra, incluye: mano de obra, herramienta y/o equipo y todo lo necesario para su ejecución.</t>
  </si>
  <si>
    <t>Demolición y retiro de árbol chico, extracción de raíces y retiro del mismo fuera de la obra, incluye: mano de obra, herramienta y/o equipo y todo lo necesario para su ejecución.</t>
  </si>
  <si>
    <t>Demolicion y retiro de guarnicion tipo sardinel, para jardineria en exterior con 0.15 ancho x0.20 h para decoracion con plantas y arboles, Conformado cada juego por 2 circulos y 1 figura irregular</t>
  </si>
  <si>
    <t>Demolición de firme tipo banqueta de 10 cms. de espesor, incluye: mano de obra, herramienta y/o equipo y todo lo necesario para su ejecución.En area de ampliacion de laboratorio y Patologia asi como tratamiento quimioterapias</t>
  </si>
  <si>
    <t>Demolición de firme de tabique  de 10 cms. Espesor Y 0.30 m de ancho, en la parte trasera del edificio por ampliacion incluye: mano de obra, herramienta y/o equipo y todo lo necesario para su ejecución.</t>
  </si>
  <si>
    <t>Demolicion y retiro de  sardinel junto a cristales de piso a techo 0.10 h  incluye: mano de obra, herramienta y/o equipo y todo lo necesario para su ejecución.</t>
  </si>
  <si>
    <t>Demolición de muro de block fachaleta aparente   del edificio por ampliacion, incluye: mano de obra, herramienta y/o equipo y todo lo necesario para su correcta ejecución.h aprox 2.60 M lateral edificio</t>
  </si>
  <si>
    <t>Demolición de muro de tabique, fachaleta aparente  en jardin trasero del edificio por ampliacion, incluye: mano de obra, herramienta y/o equipo y todo lo necesario para su correcta ejecución.h aprox 0.50 a 0.20 M junto a acceso trasero</t>
  </si>
  <si>
    <t>Demolición de muro de tabique, dentro de edificio por ampliacion, y rehabilitacion de areas, incluye: mano de obra, herramienta y/o equipo y todo lo necesario para su correcta ejecución.h=2.10 hasta cerramiento</t>
  </si>
  <si>
    <t>Demolición de castillo de 15x15 cms., incluye: mano de obra, herramienta y/o equipo y todo lo necesario para su ejecución. H = 2.60</t>
  </si>
  <si>
    <t>Demolición de dala de cerramiento de 15x20 cms., incluye: mano de obra, herramienta y/o equipo y todo lo necesario para su ejecución. Areas a remodelar y ampliar</t>
  </si>
  <si>
    <t>Demolición de enrase de tabique, incluye: mano de obra, herramienta y/o equipo y todo lo necesario para su correcta ejecución. Areas a remodelar y ampliar hasta pasar altura plafon 2.44h</t>
  </si>
  <si>
    <t>Demolición de pretiles de tabique, incluye:  mano de obra, herramienta y/o equipo y todo lo necesario para su ejecución. Por union de nueva area construida</t>
  </si>
  <si>
    <t>Retiro de falso plafon reticular para recibir plafon liso nuevo, incluye: mano de obra, herramienta y/o equipo y todo lo necesario para su ejecución. Area de tratamiento quimioterapia actual</t>
  </si>
  <si>
    <t>Retiro de falso plafon reticular para recibir plafon liso nuevo, incluye: mano de obra, herramienta y/o equipo y todo lo necesario para su ejecución. Area de laboratorio actual</t>
  </si>
  <si>
    <t>Retiro de falso plafon reticular para recibir plafon liso nuevo, incluye: mano de obra, herramienta y/o equipo y todo lo necesario para su ejecución. Area de pasillo acceso a laboratorio (posterior patologia) actual</t>
  </si>
  <si>
    <t>Retiro de falso plafon reticular dañado por reubicacion o humedad, para recibir cambio de plafon por reticula nueva, incluye: mano de obra, herramienta y/o equipo y todo lo necesario para su ejecución. Area de cambios y retiros de muros</t>
  </si>
  <si>
    <t>Retiro de piso de ceramica para recibir piso nuevo, incluye: mano de obra, herramienta y/o equipo y todo lo necesario para su ejecución.Area de laboratorio actual. Branquiterapia. Acelerador lineal</t>
  </si>
  <si>
    <t>Retiro de piso de ceramica para recibir piso nuevo, tratando de recuperar, limpiando excedentes de pegazulejo, incluye: mano de obra, herramienta y/o equipo y todo lo necesario para su ejecución. Area de tratamiento quimioterapia actual</t>
  </si>
  <si>
    <t>Retiro de piso de ceramica lastimado o quebrado donde se retiro muro o tablaroca, para recibir piso nuevo, similar al existente, incluye: mano de obra, limpieza, herramienta y/o equipo y todo lo necesario para su ejecución. Area donde se retiro tablaroca y muros.</t>
  </si>
  <si>
    <t>Retiro de azulejos en muros con resane para recibir azulejo nuevo, incluye: material, mano de obra, herramienta y/o equipo y todo lo necesario para su ejecución. Laboratorio H=2.44 m</t>
  </si>
  <si>
    <t>Desmonte de ventana pequeña, incluye: mano de obra, herramienta y/o equipo y todo lo necesario para su ejecución. 60x80 cms en area de baños publicos y laboratorio, incluye marco aluminio blanco con recuperacion</t>
  </si>
  <si>
    <t>Desmonte de cristal piso a techo, incluye: mano de obra, herramienta y/o equipo y todo lo necesario para su ejecución. 5 pzas de 3.16 x2.00 cms y 2 pzas de 3.29 x 2.00h area 1 en pasillo patologia y area tratamiento quimioterapia con posible recuperacion</t>
  </si>
  <si>
    <t>Desmonte de puerta y marco de madera, incluye: mano de obra, herramienta y/o equipo y todo lo necesario para su ejecución.</t>
  </si>
  <si>
    <t>Desmonte de tablaroca existente, para ampliacion o reubicacion de areas, incluye: mano de obra, herramienta y/o equipo y todo lo necesario para su ejecución.</t>
  </si>
  <si>
    <t xml:space="preserve">Retiro de rejilla pluvial, a base de soleras con 0.30m de ancho incluye: material, mano de obra, herramienta y todo lo necesario para su correcta ejecución. </t>
  </si>
  <si>
    <t xml:space="preserve">Retiro de persianas de pvc existentes en area quimioterapia, incluye: material, mano de obra, herramienta y todo lo necesario para su correcta ejecución. </t>
  </si>
  <si>
    <t>Cancelación de salida hidráulica, incluye: material, mano de obra, herramienta y todo lo necesario para su correcta ejecución. Wc, lavabo, regadera, 2 tarjas</t>
  </si>
  <si>
    <t>Cancelación de salida sanitaria, incluye: material, mano de obra, herramienta y todo lo necesario para su correcta ejecución. Baño a demoler junto a direccion actual, coladera, tarja laboratorio y tarja lavado quirurgico</t>
  </si>
  <si>
    <t>Desmonte de llave de sensor automatizado en tarjas, sin recuperación, (son a base de baterias) incluye: mano de obra, herramienta y/o equipo y todo lo necesario para su ejecución. En area tratamiento quimioterapia</t>
  </si>
  <si>
    <t>Desmonte de lavamanos, sin recuperación, incluye: mano de obra, herramienta y/o equipo y todo lo necesario para su ejecución. Baño a demoler junto a direccion actual</t>
  </si>
  <si>
    <t>Desmonte de w.c., sin recuperación, incluye: mano de obra, herramienta y/o equipo y todo lo necesario para su correcta ejecución. Baño a demoler junto a direccion actual. Baño salas de espera. Baño por mov clinica del dolor.</t>
  </si>
  <si>
    <t>Desmonte de mingitorio., sin recuperación, incluye: mano de obra, herramienta y/o equipo y todo lo necesario para su correcta ejecución. Baño a cambiar en sala de espera raidoterapia</t>
  </si>
  <si>
    <t>Desmonte de tarja,  incluye: mano de obra, herramienta y/o equipo y todo lo necesario para su ejecución. En laboratorio y lavado instrumental</t>
  </si>
  <si>
    <t>Desmonte de regadera en laboratorio., con recuperación, incluye: mano de obra, herramienta y/o equipo y todo lo necesario para su correcta ejecución.</t>
  </si>
  <si>
    <t>Cancelación de salida eléctrica de centro o salida de contacto, incluye: material, mano de obra, herramienta y todo lo necesario para su ejecución.</t>
  </si>
  <si>
    <t>Desmonte de contacto, incluye: mano de obra, herramienta y todo lo necesario para su ejecución. En piso de laboratorio</t>
  </si>
  <si>
    <t>Desmonte de apagador, incluye: mano de obra, herramienta y todo lo necesario para su ejecución.</t>
  </si>
  <si>
    <t>Desmonte de lámpara de 2x39 w o 2x75w con gabinete, completa,  incluye: mano de obra, herramienta y todo lo necesario para su ejecución.</t>
  </si>
  <si>
    <t xml:space="preserve">Desmonte de lámpara tipo arbotante,  incluye: mano de obra, herramienta y todo lo necesario para su correcta ejecución. Area exterior lateral </t>
  </si>
  <si>
    <t>Desmonte y retiro de base apoyo T.V. y Television,  y recuperacion, incluye: mano de obra, herramienta, material  y todo lo necesario para se ejecucion. Direccion y sala de juntas</t>
  </si>
  <si>
    <t xml:space="preserve">Limpieza y retiro de area verde, en área exterior, incluye: mano de obra, herramienta y todo lo necesario para su correcta ejecución. Acceso trasero </t>
  </si>
  <si>
    <t>Carga y retiro de escombro producto de desmontajes y/o demolición del edificio en camión, a un lugar donde no ocasiones daños a terceros, incluye: mano de obra, herramienta y/o equipo y todo lo necesario para su ejecución.</t>
  </si>
  <si>
    <t>Trazo y nivelación de terreno, incluye: material, mano de obra, herramienta y todo lo necesario para su ejecución.</t>
  </si>
  <si>
    <t>Excavación por medios mecánicos con retroexcavadora, en capas, para zapatas y/o trabes de cimentación y/o zapatas, incluye afine de taludes y fondo material tipo II profundidad de 0.00 a 2.00 mts. trazo y nivelación de terreno, incluye: mano de obra, herramienta y/o equipo y todo lo necesario para su ejecución.</t>
  </si>
  <si>
    <t>Acarreo en carretilla de material producto de excavación  de 5.00 a 20.00 mts. de distancia, incluye: mano de obra, herramienta y todo lo necesario para su ejecución.</t>
  </si>
  <si>
    <t>Retiro a maquina de material producto de excavación  de 1.00 a 3.00 km. de distancia, incluye: mano de obra, herramienta y/o equipo y todo lo necesario para su ejecución.</t>
  </si>
  <si>
    <t>Plantilla de concreto simple de 5 cms. de espesor para desplante de zapatas aisladas en cimentacion con concreto f'c=100 kg/cm2, incluye: material, mano de obra, herramienta y/o equipo y todo lo necesario para su ejecución. En zapatas aisladas y zapatas corridas</t>
  </si>
  <si>
    <t xml:space="preserve">Realizacion de zapata aislada Z1 de 2.00x2.00x0.30 mts.de concreto f'c= 250 Kg/Cm2 armada con vars. de 5/8"Ø @ 25 cms. en ambos sentidos,  incluye dado de 0.60x0.60x h= 0 a 2.00 mts. 12 vars 3/4" y con estribos y grapas  de 3/8"ø @ 15 cms, incluye: cimbra, descimbra,  habilitado del acero, anclajes, amarres, traslapes, vaciado colado vibrado, curado, desperdicio, mano de obra, herramienta y/o equipo y todo lo necesario para su correcta ejecución. </t>
  </si>
  <si>
    <t>Realización de zapata corrida Z2 60x15 cms., concreto f'c= 250 kg/cm2 armada con varilla de 3/8"Ø longitudinal y varilla de 3/8"Ø @ 20 cms, en sentido transversal, incluye: material, mano de obra, herramienta y/o equipo y todo lo necesario para su ejecución.</t>
  </si>
  <si>
    <t>Realizacion de murete de enrase de block de cemento 15x20x40 cms. por 1.00 m altura, en cimentacion zapata corrida, asentado con mortero cemento- arena, proporcion 1:4 juntas de 1.5 cm. de espesor acabado comun y 1 varilla  1/2"Ø  ahogada en concreto @ 40 cms. incluye: material, mano de obra, herramienta y/o equipo y todo lo necesario para su ejecución. en zapata corrida edificio</t>
  </si>
  <si>
    <t>Realizacion de dala de desplante de 15x20 cms de concreto hecho en obra f'c=200 kg/cm2, armada con 4 varillas ø3/8" estribos 1/4" @ 20., incluye: cimbra, colado, vibrado, curado, descimbrado, material, mano de obra, herramienta y/o equipo y todo lo necesario para su ejecución. En edificio</t>
  </si>
  <si>
    <t>Realizacion de anclaje de castillo K1 de 15x15 cms. armada con 4 varillas de 3/8"Ø y estribos de 1/4"Ø @ 20 cms. en cimentacion 1.60 cms. de profundidad, incluye: material, mano de obra, herramienta y/o equipo y todo lo necesario para su ejecución.</t>
  </si>
  <si>
    <t>Realizacion de contratrabe de 30x70 cms. armada con 6 varillas de 3/4"Ø y 4 varillas 1/2"Ø  estribos de 3/8"Ø @ 25 cms., incluye: cimbra, colado, vibrado, curado, descimbrado, material, mano de obra, herramienta y/o equipo y todo lo necesario para su ejecución.</t>
  </si>
  <si>
    <t>Impermeabilizacion de elementos en cimentacion, dados,  enrase, contratrabes y dalas con emultex asb. o similar, incluye: material, mano de obra, herramienta y/o equipo y todo lo necesario para su ejecución. Incluye cimentacion de barda acceso</t>
  </si>
  <si>
    <t>Preparacion de tuberia y realizacion de fumigacion de toda la ampliacion contra termita, polilla, bichos, colocando tuberia de 3/4" bajo piso  en perimetro de la unidad, junto a dala o contratrabe, incluye:  inyeccion de producto, resane, material, mano de obra, herramienta y/o equipo y todo lo necesario para su correcta ejecucion.</t>
  </si>
  <si>
    <t>Relleno con material de banco puesto en obra compactado con pisón de mano en capas de 20 cms. incluye: abundamiento, incorporación de humedad, material, mano de obra, herramienta y/o equipo y todo lo necesario para su ejecución.</t>
  </si>
  <si>
    <t>Relleno con material producto de excavacion puesto en obra compactado con pison de mano en capas de 20 cms. incluye: abundamiento, incorporacion de humedad, material, mano de obra, herramienta y/o equipo y todo lo necesario para su ejecución.</t>
  </si>
  <si>
    <t>Realizacion de firme de concreto f´c=150 kg/cm2, de 10 cms. de espesor armado con mallalac 6x6-10/10, terminado planeado, incluye: cimbra, descimbrado, fabricacion, colado y vibrado del concreto, material, mano de obra, herramienta y/o equipo y todo lo necesario para su ejecución. piso edificio ampliacion. Piso exterior</t>
  </si>
  <si>
    <t>Realizacion de  sardinel para cristales de piso a techo 0.10 h x 12cms ancho, incluye: mano de obra, herramienta y/o equipo y todo lo necesario para su ejecución.</t>
  </si>
  <si>
    <t>Realizacion de castillo de 15x15 cms. de concreto hecho en obra f'c=200 kg/cm2, armada con 4 varillas 3/8"Ø y estribos 1/4"Ø @ 15 cms., incluye: cimbra, descimbra, material, mano de obra, herramienta y/o equipo y todo lo necesario para su ejecución. 77 pzas H=3.30</t>
  </si>
  <si>
    <t>Realizacion de columna C1 h=3.30 M. de concreto armado de 50x50 cms. de concreto hecho en obra f'c= 250 kg/cm2, armada con 12 varillas 3/4"Ø y estribos 3/8"Ø @20 cms. con concreto hecho en obra f'c= 250 kg/cm2 con anclaje a dado y cimentacion, incluye: cimbra, descimbra, material, mano de obra, herramienta y/o equipo y todo lo necesario para su ejecución. 12 pzas H=5.80 m total, esta medida incluye anclaje</t>
  </si>
  <si>
    <t>Realizacion de muro de tabique de barro rojo recocido de 7x14x28 cms asentado con mortero, cal, arena proporcion 1:3 acabado comun, incluye: andamios, material, material, mano de obra, herramienta y/o equipo y todo lo necesario para su ejecución. H=2.10 M Edificio</t>
  </si>
  <si>
    <t>Realizacion de muro de block 20x20x40cms fachaleta, asentado con mortero, cal, arena proporcion 1:3 acabado comun, incluye: andamios, material, material, mano de obra, herramienta y/o equipo y todo lo necesario para su ejecución. H=2.60 M Muro barda  lateral</t>
  </si>
  <si>
    <t>Realizacion de dala intermedia en muro de 15x20 cms de concreto hecho en obra f'c=200 kg/cm2, armada con 4 varillas 3/8"Ø y estribos de 1/4"Ø @ 20 cms., incluye: cimbra, colado, vibrado, curado, descimbrado, material, mano de obra, herramienta y/o equipo y todo lo necesario para su ejecución. H=1.00 M lecho bajo dala</t>
  </si>
  <si>
    <t xml:space="preserve">Realizacion de dala de cerramiento en muros de 15x20 cms. de concreto hecho en obra f'c=200 kg/cm2, armada con 4 varillas de 3/8"Ø de diam. y estribos de 1/4"Ø @ 20 cms., incluye: cimbra, colado, vibrado, curado, descimbrado, material, mano de obra, herramienta y/o equipo y todo lo necesario para su ejecución. H=2.10 M lecho bajo de dala </t>
  </si>
  <si>
    <t>Realizacion de enrase de muro de tabique de barro rojo recocido de 7x14x28 cms asentado con mortero cal-arena proporcion 1:3 acabado comun, incluye: andamios, material, mano de obra, herramienta y/o equipo y todo lo necesario para su ejecución. H= 1.00 M</t>
  </si>
  <si>
    <t xml:space="preserve">Realizacion de trabe T1 de concreto armado de 65x30 cms. de peralte de columna a columna a base de concreto hecho en obra f'c= 250 kg/cm2, armada con 3 varillas 5/8"Ø en su parte superior y 3 ø de 5/8" en lecho inferior y 4 varillas medias de 1/2"Ø estribos 3/8"Ø @20 cms. con concreto hecho en obra, incluye: cimbra, descimbra, material, mano de obra, herramienta y/o equipo y todo lo necesario para su ejecución. </t>
  </si>
  <si>
    <t xml:space="preserve">Realizacion de capitel en columnas de losa aligerada  concreto f'c= 250 kg/cm2 y acero de refuerzo f'y= 4200 kg/cm2 de 0.25 de espesor total armada con varillas de 1/2"Ø  @ 20cms en ambos sentidos, doble parrilla lecho superior e inferior, incluye: cimbra, descimbra, material, mano de obra, herramienta y/o equipo y todo lo necesario para su ejecución. Medidas segun proyecto. </t>
  </si>
  <si>
    <t>Realización de losa aligerada con casetón polietileno de 0.50x0.50x0.25 cms. concreto f'c= 250 kg/cm2 y acero de refuerzo f'y= 4200 kg/cm2 de 0.20 de espesor total con nervaduras N1 de 0.12x25cms, con 3 varillas 3/8" Ø  mas una varilla 1/2"Ø en medio de cada casetón con estribos 1/4"ø @ 30 cms,  la capa de compresión será con mayalac 6-6/10-10  y con tela yesera en su lecho inferior,  Incluye: cimbra, descimbra, material, mano de obra, herramienta y/o equipo y todo lo necesario para su ejecución.</t>
  </si>
  <si>
    <t>Realizacion de Pretil de enrase de tabique en azotea por ventilacion cenital para baño, incluye: cimbra, descimbra, enjarre rastreado y floteado pulido, ambas caras, con chaflan en su parte exterior en azotea,  material, mano de obra, herramienta y/o equipo y todo lo necesario para su ejecución. H=45cms (1.20x0.90) 1 lado de 1.20 sin muro sera ventana</t>
  </si>
  <si>
    <t>Realización de losa plana en volumen de azotea, de concreto armado 10 cms espesor, concreto f'c= 250 kg/cm2 y acero de refuerzo f'y= 4200 kg/cm2, armada con varillas de 3/8"Ø @ 20 cms. en ambos sentidos, colado integral, con trabes y gotero perimetral integral forjado con tuino planeado con mortero cemento-arena proporción 1:3, incluye: cimbra, descimbra, material, mano de obra, herramienta y/o equipo y todo lo necesario para su ejecución. ventilacion cenital de baño</t>
  </si>
  <si>
    <t>Realizacion de castillo de 15x15 cms. en pretil de concreto hecho en obra f'c=200 kg/cm2, armada con 4 varillas 3/8"Ø y estribos 1/4"Ø @ 15 cms., incluye: cimbra, descimbra, material, mano de obra, herramienta y/o equipo y todo lo necesario para su ejecución. 25 pzas H=1.20</t>
  </si>
  <si>
    <t>Realizacion de pretil de tabique, asentado con mortero cemento-arena proporcion 1:4, incluye: material, mano de obra, herramienta y todo lo necesario para su ejecucion. 1.20 M de altura</t>
  </si>
  <si>
    <t>Realizacion de dala de cerramiento de 15x20 cms en pretil a base de concreto hecho en obra f'c=200 kg/cm2, armada con 4 varillas de 3/8"Ø de diam. y estribos de 1/4"Ø @ 20 cms., incluye: cimbra, colado, vibrado, curado, descimbrado, material, mano de obra, herramienta y/o equipo y todo lo necesario para su correcta ejecución.</t>
  </si>
  <si>
    <t>Realizacion de aplanado en muros a base de mortero cemento-cal-arena, acabado rastreado, incluye: material, mano de obra, herramienta y todo lo necesario para su ejecución. (53.16 MLx h=5.35),  (17.03 MLx H=3.25 sobre ventanas) (18.08 ML x 2.75 h sobre muro fachaleta ) solo exterior</t>
  </si>
  <si>
    <t>Realizacion de aplanado en muros a base de mortero cemento-cal-arena  en  acabado floteado, pulido, incluye: material, mano de obra, herramienta y todo lo necesario para su ejecución.  (53.16 MLx h=5.35),  (17.03 MLx H=3.25 sobre ventanas) (18.08 ML x h=2.75 sobre muro fachaleta ) solo exterior</t>
  </si>
  <si>
    <t xml:space="preserve">Realizacion de aplanado en muros a base de mortero cemento-cal-arena,  acabado rastreado, incluye: material, mano de obra, herramienta y todo lo necesario para su ejecución. ( 91.95 ML x H=1.40 pretil lado interior) </t>
  </si>
  <si>
    <t xml:space="preserve">Realizacion de aplanado en muros a base de mortero cemento-cal-arena  en  acabado floteado, pulido, incluye: material, mano de obra, herramienta y todo lo necesario para su ejecución.  ( 83.66 ML x H=1.40 pretil lado interior)  </t>
  </si>
  <si>
    <t>Realizacion de aplanado en muros a base de mortero cemento-cal-arena, acabado rastreado, incluye: material, mano de obra, herramienta y todo lo necesario para su ejecución. ( 244.00 ML h=2.60 ambas caras interior edificio)</t>
  </si>
  <si>
    <t>Realizacion de aplanado en muros a base de mortero cemento-cal-arena, acabado floteado, incluye: material, mano de obra, herramienta y todo lo necesario para su ejecución. ( 244.00 ML h=2.60 ambas caras interior edificio)</t>
  </si>
  <si>
    <t xml:space="preserve">Realizacion de aplanado en muros a base de  yeso ,  incluye: material, mano de obra, herramienta y todo lo necesario para su ejecución. h=2.60 </t>
  </si>
  <si>
    <t>Realizacion de chaflan sanitario curvo entre muro y piso base de pasta cemento-cal- arena proporcion 1:2-3, 10x10 cms., incluye: material, mano de obra, herramienta y/o equipo y todo lo necesario para su ejecución. Areas Tratamiento Quimio, Patologia, Laboratorio, Acelerador lineal y Branquiterapia.</t>
  </si>
  <si>
    <t>Realización de filos y boquillas en muros pretiles y/o bardas, incluye. material, mano de obra, herramienta y todo lo necesario para su ejecución.</t>
  </si>
  <si>
    <t>Realización de filos y boquillas en muros ventanas, columnas, castillos, incluye. material, mano de obra, herramienta y todo lo necesario para su ejecución.</t>
  </si>
  <si>
    <t xml:space="preserve">Realizacion de entortado de azotea a base de pasta cemento-arena proporcion 1:4 con un espesor de 10 cms promedio para dar pendiente, incluye: material, mano de obra, herramienta y/o equipo y todo lo necesario para su ejecución. Edificio y volumen </t>
  </si>
  <si>
    <t>Realizacion de diamante en azotea a base de mortero pasta cemento-arena proporcion 1:3 , incluye: material, mano de obra, herramienta y/o equipo y todo lo necesario para su ejecución.</t>
  </si>
  <si>
    <t xml:space="preserve">Suministro y tendido de jal en azotea para dar pendiente, incluye: material, mano de obra, herramienta y/o equipo y todo lo necesario para su ejecución. </t>
  </si>
  <si>
    <t>Realizacion de chaflan en azotea a base de pasta cemento-arena proporcion 1:4, 10x10 cms., incluye: material, mano de obra, herramienta y/o equipo y todo lo necesario para su ejecución.</t>
  </si>
  <si>
    <t>Realización de pileta para aseo 0.60x1.30 mts y 0.50 mts de altura, a base de tabique y mortero acabado común,   pulido en caras interior, exterior y en pared a una altura de 0.50 mts, incluye: material, mano de obra, herramienta y/o equipo y todo lo necesario para su correcta ejecución. Patologia</t>
  </si>
  <si>
    <t>Realización de pileta para aseo 0.80x0.60 mts y 0.50 mts de altura, a base de tabique y mortero acabado común,   pulido en caras interior, exterior y en pared a una altura de 0.50 mts, incluye: material, mano de obra, herramienta y/o equipo y todo lo necesario para su correcta ejecución. Laboratorio</t>
  </si>
  <si>
    <t>Realización de empastado en piso para nivelar, para posterior colocación de vitropiso o similar, incluye: material, mano de obra, herramienta y/o equipo y todo lo necesario para su ejecución.</t>
  </si>
  <si>
    <t>Realizacion de registro sanitario 40x60 cms. profund. variable, a base de tabique y mortero acabado pulido en sus paredes interiores con chaflan, formacion de media caña y tapa de concreto armado, con marco y contramarco herreria,  incluye: material, mano de obra, herramienta y/o equipo y todo lo necesario para su ejecución.</t>
  </si>
  <si>
    <t>Realizacion de registro sanitario 40x60 cms. profund. variable, a base de tabique y mortero acabado pulido en sus paredes interiores con chaflan, formacion de media caña y tapa de concreto armado, con marco y contramarco herreria,  incluye: material, mano de obra, herramienta y/o equipo y todo lo necesario para su ejecución. Registrable desde exterior para insercion productos quimicos para su coneccion a drenaje fuera de edificio rumbo a red municipal (por patologia y laboratorio)</t>
  </si>
  <si>
    <t>Realizacion de registro pluvial 40x60 cms. profund. variable, a base de tabique y mortero acabado pulido en sus paredes interiores con chaflan, formacion de media caña y tapa de concreto armado, con marco y contramarco,  incluye: plantilla de concreto F´C=150 Kg/cm2, de 10 cms espesor, material, mano de obra, herramienta y/o equipo y todo lo necesario para su ejecución.</t>
  </si>
  <si>
    <t>Suministro y colocacion de registro pluvial prefabricado, de 15x45 cms, en area de banqueta, con rejilla de Fo. Fo. Marca Helvex, o similar, incluye: mano de obra, material, herramienta y todo lo necesario para su correcta ejecucion</t>
  </si>
  <si>
    <t>Realizacion de registro electrico  50x50x40 cms. Para baja tension, a base de concreto precolado con marco y contramarco sin fondo,  y tapa de concreto armado,  incluye: material, mano de obra, herramienta y/o equipo y todo lo necesario para su ejecución.</t>
  </si>
  <si>
    <t>Realizacion de reparacion firme para banqueta, de concreto f´c=200 kg/cm2, 10 cms espesor y armado con mallalac 6x6-10/10, terminado afinado con recubrimiento en piso tipo concreto lavado, hecho en obra, color natural, colocado sobre firme de concreto con grano de marmol del no. 4 expuesto y cemento blanco, incluye: material, mano de obra, herramienta y/o equipo y todo lo necesario para su ejecución. (area patio interior y pasillo)</t>
  </si>
  <si>
    <t>Realizacion de reparacion de firme para estacionamiento carros, de concreto f´c=200 kg/cm2, armado con mallalac 6x6-10/10, terminado afinado de 15 cms. de espesor, incluye: material, mano de obra, herramienta y/o equipo y todo lo necesario para su ejecución. parte trasera del edificio</t>
  </si>
  <si>
    <t>Realizacion de base para maquina aire acondicionado en azotea de 4.00x2.80 mts. a base de firme de concreto f´c=150 kg/cm2, armado con mallalac, terminado escobillado afinado de 10 cms. de espesor y  chaflan perimetral, incluye: cimbrado, colado, vibrado, curado, descimbrado, material, mano de obra, herramienta y/o equipo y todo lo necesario para su ejecución.</t>
  </si>
  <si>
    <t>Reparación de grietas, cuarteaduras existentes, en muros, incluye: material, mano de obra, herramienta y/o equipo y todo lo necesario para su correcta ejecución por ampliacion construccion nueva.</t>
  </si>
  <si>
    <t>Reparación de grietas existente, en banqueta, demolición de partes accidentadas y reposición de firme de concreto f´c=200 kg/cm2, armado con mallalac 6x6-10/10, incluye: material, mano de obra, herramienta y/o equipo y todo lo necesario para su ejecución.</t>
  </si>
  <si>
    <t>Afine de superficie de azotea a base de lechada de cemento-arena cernida prop 5:1 con aditivo festerbond al 20% del volumen de agua empleada para reducir aristas y oquedades y recibir sistema de impermeabilitacion, incluye material, herramienta, mano de obra y todo lo necesario para su ejecucion, area a construir</t>
  </si>
  <si>
    <t>Suministro y colocación de impermeabilizante elastomerico blanco 5 años de garantia, una capa de fibra o membrana, con malla de doble refuerzo y una 2da capa de impermeabilizante elastomerico blanco, incluye: material, mano de obra, herramienta y/o equipo y todo lo necesario para su ejecución.Edificio actual y ampliacion, incluye caseta y fachada aparente en columnas externas</t>
  </si>
  <si>
    <t>Ramaleos exteriores a base de tuberia de PVC hidraulico cedula 40, linea de 1"Ø, para alimentacion por azotea o plafon desde cisterna a punto donde baja tuberia hidraulica por muros; adosarlo a pretil con abrazaderas galvanizadas,  incluye:  ranuras, resanes, material, mano de obra, herramienta y/o equipo y todo lo necesario para su ejecución</t>
  </si>
  <si>
    <t>Ramaleos interiores a base de tuberia PVC hidraulico cedula 40 de 3/4"Ø, para alimentacion desde punto bajada de azotea o plafon por muros y piso a ramaleos, incluye:  ranuras, resanes, material, mano de obra, herramienta y/o equipo y todo lo necesario para su ejecución (7 bajadas de agua potable de azotea a muro)</t>
  </si>
  <si>
    <t>Ramaleos interiores a base de tuberia de cobre tipo M de 1/2"Ø, para alimentacion a muebles, incluye:  ranuras, resanes, material, mano de obra, herramienta y/o equipo y todo lo necesario para su ejecución</t>
  </si>
  <si>
    <t>Suministro y colocación de valvula de seccionamiento de globo, incluye: accesorios, piezas especiales para su conexión, incluye: cimbra, descimbra, material, mano de obra, herramienta y/o equipo y todo lo necesario para su ejecución.</t>
  </si>
  <si>
    <t>Ramaleo exterior a base de tuberia de pvc sanitario, en linea reforzado de 4"Ø para conectar de registro a registro, incluye: excavacion, cama de arena, acostillamiento, relleno, material, mano de obra, herramienta y/o equipo y todo lo necesario para su ejecución.</t>
  </si>
  <si>
    <t>Ramaleo exterior a base de tuberia de pvc sanitario, en linea reforzado de 2"Ø y 4"Ø para conectar de mueble a registro, incluye: excavacion, cama de arena, acostillamiento, relleno, material, mano de obra, herramienta y/o equipo y todo lo necesario para su ejecución.</t>
  </si>
  <si>
    <t>Ramaleo exterior a base de tuberia de pvc sanitario, en linea reforzado de 2"Ø y 4"Ø para conectar de mueble a mueble, incluye: excavacion, cama de arena, acostillamiento, relleno, material, mano de obra, herramienta y/o equipo y todo lo necesario para su ejecución.</t>
  </si>
  <si>
    <t>Suministro y colocación de coladera de pretil de azotea marca helvex o similar, para bajantes pluviales para tubo pvc 4"Ø, incluye: accesorios, piezas especiales para su conexión, incluye: cimbra, descimbra, material, mano de obra, herramienta y/o equipo y todo lo necesario para su ejecución.</t>
  </si>
  <si>
    <t>Suministro y colocación de bajantes pluviales T.B.P. con tubo pvc 4"Ø, caida de azotea, accesorios, piezas especiales para su conexión, incluye: cimbra, descimbra, material, mano de obra, herramienta y/o equipo y todo lo necesario para su ejecución.</t>
  </si>
  <si>
    <t>Salida hidraulica para w.c., con tuberia 1/2"Ø, incluye: ranurados, resanes, material, mano de obra, herramienta y/o equipo y todo lo necesario para su ejecución, baño direccion, baño personal</t>
  </si>
  <si>
    <t>Salida hidraulica para lavabo, con tuberia 1/2"Ø, incluye: bifurcacion para mono alimentacion de agua fria, ranurados, resanes, material, mano de obra, herramienta y/o equipo y todo lo necesario para su ejecución baño direccion, baño personal, clínica del dolor, baño hombre radioterapia.</t>
  </si>
  <si>
    <t>Salida hidraulica para tarja, con tuberia 1/2"Ø, incluye: bifurcacion para doble alimentacion de agua fria, ranurados, resanes, material, mano de obra, herramienta y/o equipo y todo lo necesario para su ejecución (laboratorio, patologia, campana de lab.)</t>
  </si>
  <si>
    <t>Salida hidraulica para aseo, con tuberia 1/2"Ø, incluye: bifurcacion para  alimentacion de agua fria, ranurados, resanes, material, mano de obra, herramienta y/o equipo y todo lo necesario para su ejecución (patologia, laboratorio)</t>
  </si>
  <si>
    <t>Salida hidraulica para regadera, con tuberia 1/2"Ø, incluye: bifurcacion para  alimentacion de agua fria, ranurados, resanes, material, mano de obra, herramienta y/o equipo y todo lo necesario para su ejecución en plafon de laboratorio y patologia</t>
  </si>
  <si>
    <t>Salida hidraulica para LAVAOJOS., con tuberia 1/2"Ø, incluye: ranurados, excavaciones, resanes, material, mano de obra, herramienta y/o equipo y todo lo necesario para su ejecución laboratorio</t>
  </si>
  <si>
    <t>Salida sanitaria para w.c., con tuberia 4"Ø, incluye: ranurados, excavaciones, resanes, material, mano de obra, herramienta y/o equipo y todo lo necesario para su ejecución baño direccion, baño personal</t>
  </si>
  <si>
    <t>Salida sanitaria para lavabo, con tuberia de 2"Ø, incluye: ranurados, excavaciones, resanes, material, mano de obra, herramienta y/o equipo y todo lo necesario para su ejecución baño direccion, baño personal,baño hombres radioterapia.</t>
  </si>
  <si>
    <t>Salida sanitaria para tarja, con tuberia de 2"Ø, incluye: ranurados, excavaciones, resanes, material, mano de obra, herramienta y/o equipo y todo lo necesario para su ejecución en patologia, laboratorio y campana de laboratorio</t>
  </si>
  <si>
    <t xml:space="preserve">Salida sanitaria para regadera, baño, (coladeras, resumideros), con tuberia de 2"Ø, incluye: ranurados, excavaciones, resanes, material, mano de obra, herramienta y/o equipo y todo lo necesario para su ejecución, 2 (coladeras de baño direccion y baño personal),  2 (regadera laboratorio y regadera patologia), 2 aseo, 2 RPBI,  </t>
  </si>
  <si>
    <t>Salida sanitaria para LAVAOJOS, con tuberia de 2"Ø, incluye: ranurados, excavaciones, resanes, material, mano de obra, herramienta y/o equipo y todo lo necesario para su ejecución en patologia, laboratorio y campana de laboratorio</t>
  </si>
  <si>
    <t>Suministro y colocación de tubo de ventila sanitaria 2"Ø pvc, incluye: ranurados, resanes, material, mano de obra, herramienta y/o equipo y todo lo necesario para su ejecución para wc de baño direccion y wc baño de personal</t>
  </si>
  <si>
    <t>Suministro y colocación de W.C.  one piece fussion, color blanco, ceramica porcelanizada con superficie antimicrobial, descarga 4.8 lts, asiento cerrado lento. incluye:  asiento cierre lento, manguera, tornillos de sujetacion, tapones cubre pijas, cuello de cera, llave de control, fijación, conexión, limpieza, pruebas, material, mano de obra, herramienta y/o equipo y todo lo necesario para su ejecución baño direccion</t>
  </si>
  <si>
    <t xml:space="preserve">Suministro y colocacion de inodoro (WC con fluxometro) Nao modelo 4.80LTS. TZF-1 color blanco marca helvex para fluxometro, con alimentacion superior, incluye:  incluye: fijación, conexión, pruebas, material, mano de obra, herramienta y/o equipo y todo lo necesario para su ejecución </t>
  </si>
  <si>
    <t xml:space="preserve">Suministro y colocacion de Fluxometro manual de palanca, acabado laton color cromo . Para WC entrada superior  incluye: fijación, conexión, pruebas, material, mano de obra, herramienta y/o equipo y todo lo necesario para su ejecución </t>
  </si>
  <si>
    <t>Suministro y colocación de Gabinete Fussion Vanity 80cms para baño, con griferia monomando Túnez Alto Marca: Corona, o similar, color roble ahumado Modelo 9528-SI-1, Vanity vessel, gabinete de 80 cms, con cajones internos, medidas mueble, alto 42.5 cms, largo 44.4 cms, ancho 80 cms, peso 22.8 kgs, puertas tipo push, tablero aglomerado, resistente a la humedad, incluye mueble, lavamanos tipo meson integrado, de 80cms, de porcelana sanitaria, llave cromada que no contamina con plomo, medidas de llave (griferia) alto 13.5 cms, largo 17cms ancho 2.8 cms, incluye: mangueras, llaves de control, fijación, conexión, pruebas, material, mano de obra, herramienta y/o equipo y todo lo necesario para su ejecución  (lavabo y llave incluido) para baño direccion</t>
  </si>
  <si>
    <t>Suministro y colocación de lavabo Neo con pedestal blanco similar, incluye: pedestal, llave de cromo para lavabo, altura 16.4 cms, contra para lavabo marca helvex o similar, cespol laton tipo bola marca urrea o similar, mangueras, llaves de control, fijación, conexión, pruebas, limpieza, material, mano de obra, herramienta y/o equipo y todo lo necesario para su ejecución para baño de personal</t>
  </si>
  <si>
    <t>Suministro y colocación de tarja sencilla sin escurridera de acero inoxidable acabado cromo de 57x51 cms., incluye: cespol cromado marca helvex o similar, con llave mezcladora cromo, llave essence, o similar, con maneral de acero, mangueras, llaves de control, fijación, conexión, pruebas, material, mano de obra, herramienta y/o equipo y todo lo necesario para su ejecución (campana en laboratorio)</t>
  </si>
  <si>
    <t>Suministro y colocación de tarja sencilla sin escurridera de acero inoxidable acabado cromo de 57x51 cms.,de submontar, incluye: cespol cromado marca helvex o similar, con llave mezcladora cromo, llave essence, o similar, con maneral de acero, mangueras, llaves de control, fijación, conexión, pruebas, material, mano de obra, herramienta y/o equipo y todo lo necesario para su ejecución ( laboratorio y patologia)</t>
  </si>
  <si>
    <t>Suministro y colocación de W.C.  american standar o similar, icluye:  asiento, manguera, tornillos de sujetacion, tapones cubre pijas, cuello de cera, llave de control, fijación, conexión, limpieza, pruebas, material, mano de obra, herramienta y/o equipo y todo lo necesario para su ejecución .</t>
  </si>
  <si>
    <t>Suministro y colocación de llave con sensor automatizado en tarjas electronico (conectable a energia) NO BATERIA, argos marca Helvex, modelo TV 396 de laton bajo en plomo, altura 14.5 cms o similar incluye: mano de obra, herramienta y/o equipo y todo lo necesario para su ejecución. En area tratamiento quimioterapia</t>
  </si>
  <si>
    <t xml:space="preserve">Suministro y colocación de llave  tipo nariz para aseo, cromada 1/2ø  con rosca para manguera, incluye: fijación, conexión, pruebas, material, mano de obra, herramienta y/o equipo y todo lo necesario para su ejecución </t>
  </si>
  <si>
    <t>Suministro y colocación de regadera con cadena acero inoxidable, a base de laton, acero y abs, marca urrea o similar, Modelo: 49.4904.21, incluye: fijación, conexión, pruebas, material, mano de obra, herramienta y/o equipo y todo lo necesario para su ejecución</t>
  </si>
  <si>
    <t>Suministro y colocación de LAVAOJOS de acero inoxidable, TIPO 304, marca sigsa o similar, Modelo: H 5795, Filtro integrado para agua limpia, activado por medio de palanca incluye: fijación, conexión, pruebas, material, mano de obra, herramienta y/o equipo y todo lo necesario para su ejecución</t>
  </si>
  <si>
    <t>Suministro y colocación de coladera de cespol en piso de una boca y desague integrado, contra rejilla cuadrada ajustable y removible, cuerpo de fierro colado, de 17.8 cms de diametro, cuadrada en fo. fo. y rejilla 100% acabado cromo, marca helvex o similar, incluye: fijación, conexión, pruebas, material, mano de obra, herramienta y/o equipo y todo lo necesario para su ejecución</t>
  </si>
  <si>
    <t>Suministro e instalacion de tuberia de cobre tipo L para salidas de Gas desde tanque a laboratorio (mecheros), incluye: material, mano de obra, herramienta y todo lo necesario para su ejecución</t>
  </si>
  <si>
    <t>Suministro e instalacion de valvula para tuberia de cobre tipo L para salidas de Gas desde tanque a laboratorio (mecheros), incluye: material, mano de obra, herramienta y todo lo necesario para su ejecución</t>
  </si>
  <si>
    <t>Suministro e instalacion de salida para mechero  salidas de Gas desde tanque a laboratorio (mecheros), incluye: material, mano de obra, herramienta y todo lo necesario para su ejecución</t>
  </si>
  <si>
    <t>Limpieza y revisión de tuberías y lavado de cisterna existente, Incluye; material, mano de obra, herramienta y todo lo necesario para su ejecución</t>
  </si>
  <si>
    <t>Sondeo de tubería de drenaje existente y desazolve de registros sanitarios interiores y exteriores, incluye: material, mano de obra, herramienta y/o equipo y todo lo necesario para su ejecución.</t>
  </si>
  <si>
    <t>Revisión de Instalaciones hidráulicas y sanitarias en baños, reparación de las mismas, cambio de piezas donde sea requerido, incluye: mano de obra, material, mano de obra, herramienta y todo lo necesario para su correcta ejecución.</t>
  </si>
  <si>
    <t>Suministro e instalacion de interruptor termomagnetico de 2 polos - 20amp a 50 amps. incluye: material, mano de obra, herramienta y/o equipo y todo lo necesario para su ejecución. (interruptor individual, para  cada refrigerador,  monitor, etc.)</t>
  </si>
  <si>
    <t>Suministro e instalacion de interruptor termomagnetico de 1 polo - 15amp a 50 amps. Incluye: material, mano de obra, herramienta y/o equipo y todo lo necesario para su ejecución. Para cargas de luminariasy contactos normales</t>
  </si>
  <si>
    <t>Suministro de alimentación eléctrica de registro a tablero, de contacto y alumbrado normales, con cable thw 8 tres hilos incluye: excavación, relleno, identificación, pruebas finales, equipo y soporte de acero, anclajes, ranuras, resanes, material, mano de obra, herramienta y/o equipo y todo lo necesario para su correcta ejecución.</t>
  </si>
  <si>
    <t>Suministro e instalacion de salidas electricas para centro con tuberia galvanizada uso rudo colocacion aparente en losa, (lamparas), incluye: caja galvanizada, cable  TW  12 (1 negro, 1 blanco y 1 Tierra Física Verde),  material, mano de obra, herramienta y/o equipo y todo lo necesario para su ejecución.</t>
  </si>
  <si>
    <t>Suministro e instalación de salidas eléctricas con tubería galvanizada uso rudo, en exterior, incluye: material, mano de obra, herramienta y/o equipo y todo lo necesario para su ejecución.salidas para luminaria en columnas en piso</t>
  </si>
  <si>
    <t>Suministro e instalación de salidas eléctricas con tubería galvanizada uso rudo, en exterior, incluye: material, mano de obra, herramienta y/o equipo y todo lo necesario para su ejecución.salidas para luminaria en muros exteriores</t>
  </si>
  <si>
    <t>Suministro e instalacion de salidas electricas para centro con tuberia galvanizada uso rudo colocacion aparente en losa, incluye: caja galvanizada, cable  TW  12 (1 negro, 1 blanco y 1 Tierra Física Verde) , material, mano de obra, herramienta y/o equipo y todo lo necesario para su ejecución. extractores electricos en aseos y RPBI</t>
  </si>
  <si>
    <r>
      <t xml:space="preserve">Suministro e instalacion de salidas electricas para apagadores en muros,  incluye: caja galvanizada, cable  TW  12 (1 negro, 1 blanco y 1 Tierra Física Verde) , material, mano de obra, herramienta y/o equipo y todo lo necesario para su ejecución. </t>
    </r>
    <r>
      <rPr>
        <b/>
        <sz val="10"/>
        <rFont val="Arial"/>
        <family val="2"/>
      </rPr>
      <t/>
    </r>
  </si>
  <si>
    <r>
      <t xml:space="preserve">Suministro e instalacion de salidas electricas para contactos de emergencia en muros,  incluye: caja galvanizada, cable  TW  12 (1 negro, 1 blanco y 1 Tierra Física Verde) , material, mano de obra, herramienta y/o equipo y todo lo necesario para su ejecución. </t>
    </r>
    <r>
      <rPr>
        <b/>
        <sz val="10"/>
        <rFont val="Arial"/>
        <family val="2"/>
      </rPr>
      <t/>
    </r>
  </si>
  <si>
    <r>
      <t xml:space="preserve">Suministro e instalacion de salidas electricas para contactos normales en muros,  incluye: caja galvanizada, cable  TW  12 (1 negro, 1 blanco y 1 Tierra Física Verde) , material, mano de obra, herramienta y/o equipo y todo lo necesario para su ejecución. </t>
    </r>
    <r>
      <rPr>
        <b/>
        <sz val="10"/>
        <rFont val="Arial"/>
        <family val="2"/>
      </rPr>
      <t/>
    </r>
  </si>
  <si>
    <t xml:space="preserve">Suministro y colocacion de tapa y apagador sencillo, incluye: cortes, ajustes, pruebas, material, mano de obra, herramienta y/o equipo y todo lo necesario para su ejecución. </t>
  </si>
  <si>
    <t>Suministro y colocacion de tapa y apagador doble, incluye: cortes, ajustes, pruebas, material, mano de obra, herramienta y/o equipo y todo lo necesario para su ejecución.</t>
  </si>
  <si>
    <t>Suministro y colocacion de tapa y apagador triple, incluye: cortes, ajustes, pruebas, material, mano de obra, herramienta y/o equipo y todo lo necesario para su ejecución.</t>
  </si>
  <si>
    <t>Suministro y colocacion de tapa y contacto doble 110 v, Normal, con tierra con placa, incluye: cortes, ajustes, pruebas, material, mano de obra, herramienta y/o equipo y todo lo necesario para su ejecución.</t>
  </si>
  <si>
    <t>Suministro y colocacion de tapa y contacto doble 110 v, con tierra con placa, incluye: cortes, ajustes, pruebas, material, mano de obra, herramienta y/o equipo y todo lo necesario para su ejecución. Emergencia</t>
  </si>
  <si>
    <t>Suministro y colocacion de tapa y contacto para aire acondicionado, con tierra con placa, incluye: cortes, ajustes, pruebas, material, mano de obra, herramienta y/o equipo y todo lo necesario para su ejecución.</t>
  </si>
  <si>
    <t>Suministro e instalacion de luminaria empotrar en techo led 60w color blanco rectangular, lamina formada y policarbonato frosted, marca tecnolite, construlita o similar, incluye: gabinete, acrilico, foco, balastro, cortes, ajustes, material, mano de obra, herramienta y/o equipo y todo lo necesario para su ejecución.  60,5x121,5 cms . colocada en laboratorio, patologia, tratamiento quimio, etc</t>
  </si>
  <si>
    <t>Suministro e instalacion de luminaria empotrar en techo led 30w color blanco cuadrada, lamina formada y policarbonato frosted, marca tecnolite, construlita o similar,  incluye: gabinete, acrilico, foco, balastro, cortes, ajustes, material, mano de obra, herramienta y/o equipo y todo lo necesario para su ejecución. colocada direccion, patologia, laboratorio, etc 60,5x60,5 cms</t>
  </si>
  <si>
    <t>Suministro e instalacion de luminaria empotrar en techo led 25w color blanco cuadrada, aluminio inyectado y acrilico frosted, marca tecnolite, construlita o similar,  incluye:  acrilico, foco, balastro, cortes, ajustes, material, mano de obra, herramienta y/o equipo y todo lo necesario para su ejecución. 22,5x22,5cms y 3,15 de profundidad (aseo y RPBI)</t>
  </si>
  <si>
    <t>Suministro e instalacion de luminaria empotrar en piso led 9w color gris metalico redonda, en aluminio inyectado, marca tecnolite, construlita o similar, incluye:  foco, balastro, cortes, ajustes, material, mano de obra, herramienta y/o equipo y todo lo necesario para su ejecución. 16,7cms de diametro (piso frente a columnas )</t>
  </si>
  <si>
    <t>Suministro e instalación de lámpara de empotrar en muro led, en exterior de 45 watss, marca tecnolite, construlita o similar, incluye: cortes, ajustes, foco, mano de obra, herramienta y/o equipo y todo lo necesario para su ejecución. (muros constuccion nueva)</t>
  </si>
  <si>
    <t>Reubicación de lámpara, incluye: resanes, cableado, ductos, lámparas, balastro, acrílico, de ser necesarios, incluye: material, mano de obra, herramienta y/o equipo y todo lo necesario para su ejecución.</t>
  </si>
  <si>
    <t>Revisión y reparación de lámpara, cambio de las mismas, cambio de balastro, focos y acrílico, incluye: material, mano de obra, herramienta y/o equipo y todo lo necesario para su ejecución. En el edificio</t>
  </si>
  <si>
    <t>Suministro e instalacion extractor aire electrico, 127v, color blanco, 4 1/4" incluye: material, mano de obra, herramienta y todo lo necesario para su instalacion. Colocacion en aseo</t>
  </si>
  <si>
    <t>Suministro e instalacion de salida de voz y datos,  incluye: caja galvanizada, tuberia de conduit de 1"Ø (minimo), ranuras, resanes, ajustes, material, mano de obra, herramienta y/o equipo y todo lo necesario para su ejecución.</t>
  </si>
  <si>
    <t>Suministro e instalacion de salida de telefonica,  incluye: caja galvanizada, tuberia de conduit de 1"Ø (minimo), ranuras, resanes, ajustes, material, mano de obra, herramienta y/o equipo y todo lo necesario para su ejecución.</t>
  </si>
  <si>
    <t>Suministro y colocacion de paqueteria de aire acondicionado 10.0 TonR de refrigeracion operando con energia electrica 220 volts trifasica, con voltaje 440/3/60, incluye : material, mano de obra y todo lo necesario para su colocacion y buen funcionamiento</t>
  </si>
  <si>
    <t>Suministro e instalacion de red de ductos fabricados en lamina galvanizada # 24 aislados totalmente con fibra de vidrio y respaldo de aluminio, rejillas de inyeccion y rejillas de retorno. 1 tratamiento quimioterapia, 2 patologia y laboratorio, 3 direccion, sala de juntas etc.</t>
  </si>
  <si>
    <t xml:space="preserve">Suministro e instalacion de falso plafon con placas de 13mm de espesor, suspendido liso a base de tablacemento con estructura galvanizada a base de colgantes No. 10 canaleta de 38mm calibre 22 canal liston cal. 26, incluye: material, mano de obra, herramienta y/o equipo y todo lo necesario para su colocacion. H=2.44 m </t>
  </si>
  <si>
    <t>Reinstalacion de Suministro de falso plafon suspendido de panel texturizado Dune  Humiguard (Poro fino) 61x61 y base de perfil de aluminio natural, incluye: material, mano de obra, herramienta y/o equipo y todo lo necesario para su ejecucion. Dañado por movimiento de tablarocas, Area de Direccion,  etc.</t>
  </si>
  <si>
    <t xml:space="preserve">Suministro e instalacion de muro divisorio Durock (tabla cemento) en ventanas con cristaleria piso a techo, para dar produndidad del ancho de columna,  a 1 cara de espesor, acabado fino con pasta, incluye: perfil y esquineros metalicos, material, mano de obra, herramienta y/o equipo y todo lo necesario para su ejecucion. </t>
  </si>
  <si>
    <t>Suministro e instalacion de muro divisorio Durock (tabla cemento) por remodelacion,  a 2 caras de 10 cms espesor, acabado fino con pasta, incluye: perfil y esquineros metalicos, material, mano de obra, herramienta y/o equipo y todo lo necesario para su ejecucion. Remodelacion area administrativa, laboratorio, clinica del dolor y cuidados paleatios.</t>
  </si>
  <si>
    <t>Suministro e instalacion de muro divisorio Durock (tabla cemento) por remodelacion,  a 2 caras de espesor, acabado fino con pasta, incluye: perfil y esquineros metalicos, material, mano de obra, herramienta y/o equipo y todo lo necesario para su ejecucion. Muretes dobles para instalaciones en tratamiento QUIMIO  0.15 m ancho x 0.50 largo x 2.44 h</t>
  </si>
  <si>
    <t>Suministro e instalacion de muro divisorio Durock (tabla cemento) en muro ocultar bajante,  a 1 cara de espesor, acabado fino con pasta, incluye: perfil y esquineros metalicos, material, mano de obra, herramienta y/o equipo y todo lo necesario para su ejecucion. Muros falsos columna laboratorio para ocultar bajante 1.10X2.44H</t>
  </si>
  <si>
    <t>Suministro e instalacion de muro divisorio Durock (tabla cemento) por remodelacion,  a 2 caras de espesor 15 CMS acabado fino con pasta, incluye: perfil y esquineros metalicos, material, mano de obra, herramienta y/o equipo y todo lo necesario para su ejecucion. baño personal</t>
  </si>
  <si>
    <t>Suministro y fabricación de mueble de tablaroca para recepción laboratorio 1.63x0.50x0.85 de altura, a base de cubierta y piernas de durock, de 9 cms. de espesor, mesa con acabado azulejo 30x60 cms., esquinero cromado y pintura esmalte mate en piernas y colocacion de puertas corredizas de pvc con marco de aluminio blanco bajo barra, remetido 15cms de terminacion mesa, incluye: material, mano de obra, herramienta y/o equipo y todo lo necesario para su ejecución. laboratorio</t>
  </si>
  <si>
    <t>Suministro y fabricación de mueble de tablaroca para atencion tratamiento quimioterapia 1.20 largo x0.50anchox0.90h, a base de cubierta y piernas de durock, de 9 cms. de espesor, mesa con azulejo nevada ceramico 25x75cms marca porcelanite, color blanco brillante rectificado, resistente a productos quimicos o similar esquinero cromado y pintura esmalte mate base agua, en piernas, incluye: material, mano de obra, herramienta y/o equipo y todo lo necesario para su ejecución. tratamiento quimioterapia</t>
  </si>
  <si>
    <t>Suministro y fabricación de mueble de tablaroca para responsable patologia 1.20 largox0.40anchox0.10 espesor con tablon de madera en su canto barniz natural, tipo barra de durock, de 9 cms. de espesor, 2 divisiones, en H=2.44m, con  pintura esmalte mate  incluye: material, mano de obra, herramienta y/o equipo y todo lo necesario para su ejecución. patologia</t>
  </si>
  <si>
    <t>Suministro y fabricación de mueble de tablaroca para sala de lectura de datos en patologia tipo mesa trabajo, 1.61largo y 1.30 formando L x0.60anchox0.10 espesor con tablon de madera en su canto barniz natural, tipo barra de durock, de 9 cms. de espesor, 2 divisiones, la superior de 30 cms de ancho sobre la misma mesa a 1.60 h con  pintura esmalte mate  incluye: patas soporte con esmalte mate base agua, material, mano de obra, herramienta y/o equipo y todo lo necesario para su ejecución. patologia</t>
  </si>
  <si>
    <t>Suministro y fabricación de mueble de tablaroca para guarda en tratamiento quimio, 1.17 largo x 60 ancho x0.10 espesor  tipo barra de durock, de 9 cms. de espesor, 3 divisiones, entre H2.44 forrada con formica tipo madera   incluye: material, mano de obra, herramienta y/o equipo y todo lo necesario para su ejecución. Tratamiento quimioterapia</t>
  </si>
  <si>
    <t xml:space="preserve">Suministro y colocación de Durock para hacer 3 divisiones tipo barra 1.09 x 0.50 en 2.44 H, con canto  de tablon de madera laqueado, en todo su canto como vista,  incluye: materiales, mano de obra, herramienta y todo lo necesario para su ejecución, area de compras </t>
  </si>
  <si>
    <t>Suministro e instalacion de mueble a base de madera, color cedro natural laqueado , formado con cajoneras,  3 piezas de 1.05x2.44h cada una de piso a techo, dividido en 3 espacios en H, incluye: chapa de seguridad, bisagras, material, mano de obra, herramienta y/o equipo y todo lo necesario para su ejecucion en area de sala de juntas</t>
  </si>
  <si>
    <t>Suministro e instalacion de puerta de tambor cedro, en triplay de 6mm, fajillas interiores a cada 60 cms, con laca y barniz  color madera natural, incluye: bisagras, chapa, material, mano de obra, herramienta y/o equipo y todo lo necesario para su ejecucion.1.80 ancho x 2.10Mts. de altura en 2 hojas acceso a almacen farmacia</t>
  </si>
  <si>
    <t>Suministro e instalacion de puerta de tambor cedro, en triplay de 6mm, fajillas interiores a cada 60 cms, con laca y barniz  color madera natural, incluye: bisagras, chapa, material, mano de obra, herramienta y/o equipo y todo lo necesario para su ejecucion.1.44 ancho x 2.10Mts. de altura en 2 hojas acceso a sala de juntas</t>
  </si>
  <si>
    <t>Suministro e instalacion de puerta de tambor cedro, en triplay de 6mm, fajillas interiores a cada 60 cms, con laca y barniz  color madera natural, incluye: bisagras, chapa, material, mano de obra, herramienta y/o equipo y todo lo necesario para su ejecucion.1.00 ancho x 2.10Mts. de altura acceso a sala de espera direccion, laboratorio,clinica del dolro.</t>
  </si>
  <si>
    <t xml:space="preserve">Suministro e instalacion de puerta de tambor cedro, en triplay de 6mm, fajillas interiores a cada 60 cms, con laca y barniz color madera natural, incluye: bisagras, chapa de seguridad, material, mano de obra, herramienta y/o equipo y todo lo necesario para su ejecucion medidas 0.90 ancho x 2.10 Mts. de altura </t>
  </si>
  <si>
    <t xml:space="preserve">Suministro e instalacion de puerta de tambor cedro, en triplay de 6mm, fajillas interiores a cada 60 cms, con laca y barniz color madera natural, incluye: bisagras, chapa de seguridad, material, mano de obra, herramienta y/o equipo y todo lo necesario para su ejecucion medidas 0.80 ancho x 2.10 Mts. de altura </t>
  </si>
  <si>
    <t>Suministro e instalacion de marco cedro, con laca y barniz  color madera natural, incluye: material, mano de obra, herramienta y/o equipo y todo lo necesario para su ejecucion.1.80 ancho x 2.10Mts. de altura en 2 hojas</t>
  </si>
  <si>
    <t>Suministro e instalacion de marco cedro, con laca y barniz  color madera natural, incluye: material, mano de obra, herramienta y/o equipo y todo lo necesario para su ejecucion.1.44 ancho x 2.10Mts. de altura en 2 hojas</t>
  </si>
  <si>
    <t xml:space="preserve">Suministro e instalacion de marco cedro,  con laca y barniz  color madera natural, incluye: material, mano de obra, herramienta y/o equipo y todo lo necesario para su ejecucion.1.00 ancho x 2.10Mts. de altura </t>
  </si>
  <si>
    <t xml:space="preserve">Suministro e instalacion de marco cedro,  con laca y barniz  color madera natural, incluye: material, mano de obra, herramienta y/o equipo y todo lo necesario para su ejecucion. 0.90 ancho x 2.10 Mts. de altura </t>
  </si>
  <si>
    <t xml:space="preserve">Suministro e instalacion de marco cedro,  con laca y barniz  color madera natural, incluye: material, mano de obra, herramienta y/o equipo y todo lo necesario para su ejecucion. 0.80 ancho x 2.10 Mts. de altura </t>
  </si>
  <si>
    <t>Suministro y colocacion de molduras para puertas, a base de madera de cedro, apariencia lisa, color madera natural con barniz y laca, incluye: material, mano de obra, herramienta y todo lo necesario para su ejecucion</t>
  </si>
  <si>
    <t>Suministro y colocacion de topes para puertas tipo media luna, color gris metalico con blanco, incluye: material, mano de obra, herramienta y todo lo necesario para su ejecucion</t>
  </si>
  <si>
    <t>Suministro y colocacion de acabado antibacterial y antimocrobiano en rollo en curva sanitaria, con juntas de bronce, en uniones sobre piso aplanado liso, color claro, incluye: material, mano de obra, herramienta y todo lo necesario para su colocacion, area de tratamiento de quimioterapia, patologia, laboratorio, branquiterapia y acelerador lineal.</t>
  </si>
  <si>
    <t>Suministro y colocacion de acabado antibacterial y antimocrobiano en rollo en curva sanitaria, con juntas de bronce, en uniones sobre techo aplanado liso, color claro, incluye: material, mano de obra, herramienta y todo lo necesario para su colocacion.</t>
  </si>
  <si>
    <t>Suministro y colocacion de piso de ceramica vitriada de 61x61 cms rectificado Bardi, marca Cesantoni unitono tipo marmol  tipo vitropiso, interceramic, lamosa o similar, incluye pegavitro adhesivo, o similar, emboquillado, recortes, incluye: trazo, nivelacion, cortes, ajustes, material, mano de obra, herramienta y/o equipo y todo lo necesario para su correcta instalacion. ampliacion direccion, sala juntas, compras, archivo, almacen, aseo, RPBI</t>
  </si>
  <si>
    <t>Suministro y colocación de azulejo en muros nevada ceramico 25x75cms marca porcelanite, color blanco brillante rectificado, resistente a productos quimicos o similar, interceramic, lamosa o similar, incluye pegavitro adhesivo, o similar, emboquillado, recortes, incluye: trazo, nivelacion, cortes, ajustes, material, mano de obra, herramienta y/o equipo y todo lo necesario para su correcta instalacion. Aseo  de laboratorio (incluye piso de tarja aseo)</t>
  </si>
  <si>
    <t>Suministro y colocación de azulejo en muros nevada ceramico 25x75cms marca porcelanite, color blanco brillante rectificado, resistente a productos quimicos o similar, interceramic, lamosa o similar, incluye pegavitro adhesivo, o similar, emboquillado, recortes, incluye: trazo, nivelacion, cortes, ajustes, material, mano de obra, herramienta y/o equipo y todo lo necesario para su correcta instalacion.  RPBI de laboratorio</t>
  </si>
  <si>
    <t>Suministro y colocación de azulejo en muros sin boquilla, incluye, murete aseo interior y exterior, y piso aseo, con  nevada ceramico 25x75cms marca porcelanite, color blanco brillante rectificado, resistente a productos quimicos o similar, interceramic, lamosa o similar, incluye pegavitro adhesivo, o similar, emboquillado, recortes, incluye: trazo, nivelacion, cortes, ajustes, material, mano de obra, herramienta y/o equipo y todo lo necesario para su correcta instalacion. . Aseo y RPBI, de patologia (incluye piso de tarja de aseo)</t>
  </si>
  <si>
    <t>Suministro y colocación de azulejo nevada ceramico 25x75cms marca porcelanite, color blanco brillante rectificado, resistente a productos quimicos o similar, interceramic, lamosa o similar, incluye pegavitro adhesivo, o similar, emboquillado, recortes, incluye: trazo, nivelacion, cortes, ajustes, material, mano de obra, herramienta y/o equipo y todo lo necesario para su correcta instalacion.baño de direccion</t>
  </si>
  <si>
    <t xml:space="preserve">Suministro y colocación de azulejo nevada ceramico 25x75cms marca porcelanite, color blanco brillante rectificado, resistente a productos quimicos o similar, interceramic, lamosa o similar, incluye pegavitro adhesivo, o similar, emboquillado, recortes, incluye: trazo, nivelacion, cortes, ajustes, material, mano de obra, herramienta y/o equipo y todo lo necesario para su correcta instalacion.baño de Personal </t>
  </si>
  <si>
    <t>Suministro y colocación de azulejo nevada ceramico 25x75cms marca porcelanite, color blanco brillante rectificado, resistente a productos quimicos o similar, interceramic, lamosa o similar, incluye pegavitro adhesivo, o similar, emboquillado, recortes, incluye: trazo, nivelacion, cortes, ajustes, material, mano de obra, herramienta y/o equipo y todo lo necesario para su correcta instalacion. lavado instrumental H=2.44</t>
  </si>
  <si>
    <t>Suministro y colocación de piso ceramico mismo modelo del existente o similar, interceramic, lamosa o similar, incluye pegavitro adhesivo, o similar, emboquillado, recortes, incluye: trazo, nivelacion, cortes, ajustes, material, mano de obra, herramienta y/o equipo y todo lo necesario para su correcta instalacion.areas donde se retiro tablaroca o muro y daño piso existente</t>
  </si>
  <si>
    <t>Suministro y colocación de junquillo de aluminio brillante para azulejo de ceramica vitriada   incluye: trazo, nivelación, cortes, ajustes, material, mano de obra, herramienta y/o equipo y todo lo necesario para su ejecución, muros donde se coloco azulejo, colocado cada 3 hiladas en sentido horizontal (SOLO 2 LINEAS)</t>
  </si>
  <si>
    <t>Suministro y colocacion de zoclo de 7x 60 cms, ceramica vitriada de 61x61 cms rectificado, Bardi, marca Cesantoni unitono tipo marmol  tipo vitropiso, interceramic, lamosa o similar, incluye pegavitro adhesivo, emboquillado, recortes, incluye: trazo, nivelacion, cortes, ajustes, material, mano de obra, herramienta y/o equipo y todo lo necesario para su correcta instalacion sin zoclo en azulejos</t>
  </si>
  <si>
    <t>Suministro e instalación de ventana de cristal claro de 6 mm. en ventanas, de piso a techo,  con proteccion de policarbonato en su canto, sobre sardinel, incluye: desmonte, montaje, material, mano de obra, herramienta y/o equipo y todo lo necesario para su ejecución. Sobre sardinel h=2.00 m (largos en planta arq.) area tratamiento quimio, direccion y usos multiples, sala espera de direccion</t>
  </si>
  <si>
    <t>Suministro e instalacion de ventanas de proyeccion en laboratorio con aluminio blanco linea 2" y cristal claro de 6 mm., incluye: tela mosquitera, material, mano de obra, herramienta y/o equipo y todo lo necesario para su ejecución. (0.80x0.60h) Laboratorio</t>
  </si>
  <si>
    <t>Suministro e instalacion de ventanas corrediza de aluminio blanco linea 2" y cristal opalino de 6 mm., incluye: tela mosquitera, material, mano de obra, herramienta y/o equipo y todo lo necesario para su ejecución. Baño direccion en ventilacion cenital (1.20x0.40)</t>
  </si>
  <si>
    <t>Suministro e instalacion de pelicula polarizada tipo opalino blanco en cristal de baño de personal y baño sala espera quimioteriapia, incluye mano de obra, herramienta y/o equipo y todo lo necesario para su ejecución. Baño personal (1.20x2.00h). Baños sala de espera quimioteria 3 piezas (0.80x0.80h).</t>
  </si>
  <si>
    <t>Suministro e instalación de puerta y marco de aluminio blanco linea 3" 0.75x2.10M h (incluye:    incluye: bisagra   barra de empuje, chapa de seguridad, material, mano de obra, herramienta y/o equipo y todo lo necesario para su ejecución. puerta area  en RPBI laboratorio</t>
  </si>
  <si>
    <t>Suministro e instalación de puerta y marco de aluminio blanco linea 3" 0.80x2.10M h (incluye:    incluye: bisagra   barra de empuje, chapa de seguridad, material, mano de obra, herramienta y/o equipo y todo lo necesario para su ejecución. puerta aseo en laboratorio, recepcion, responsable laboatorio</t>
  </si>
  <si>
    <t>Suministro e instalación de puerta y marco de aluminio blanco linea 3" 0.90x2.10M h (incluye:    incluye: bisagra   barra de empuje, chapa de seguridad, material, mano de obra, herramienta y/o equipo y todo lo necesario para su ejecución. puerta area  en laboratorio</t>
  </si>
  <si>
    <t>Suministro e instalación de puerta y marco de  de aluminio blanco linea 3" 1.00x2.10M h (incluye:    incluye: bisagra   barra de empuje, chapa de seguridad, material, mano de obra, herramienta y/o equipo y todo lo necesario para su ejecución. puerta area  en laboratorio y RPBI de patologia</t>
  </si>
  <si>
    <t>Suministro e instalación de puerta y marco de  de aluminio blanco linea 3" 1.20x2.10M h (incluye:    incluye: bisagra   barra de empuje, chapa de seguridad, material, mano de obra, herramienta y/o equipo y todo lo necesario para su ejecución. puerta acceso posterior area   laboratorio y acceso a patologia</t>
  </si>
  <si>
    <t>Suministro e instalación de cancel de aluminio blanco linea 3" 3.81x2.44M h (incluye:  1 puerta abatible ambos lados de 1.10 ancho x2.10 mts. de altura y fijo sobre ella de 0.34 con cristal claro de 6 mm, abatimiento doble,  incluye: bisagra   barra de empuje, chapa de seguridad, material, mano de obra, herramienta y/o equipo y todo lo necesario para su ejecución. puerta area campana en laboratorio</t>
  </si>
  <si>
    <t>Suministro e instalación de cancel de aluminio blanco linea 2" 2.00x2.44M h (incluye:  1 puerta abatible ambos lados de 1.10 ancho x2.10 mts. de altura y fijo sobre ella de 0.34 con cristal claro de 6 mm, abatimiento doble,  incluye: bisagra   barra de empuje, chapa de seguridad, material, mano de obra, herramienta y/o equipo y todo lo necesario para su ejecución. puerta acceso campana en laboratorio</t>
  </si>
  <si>
    <t>Suministro e instalación de closet a base de p.v.c., altura a techo, incluye: puertas corredizas, entrepaños, maletera, material, mano de obra, herramienta y/o equipo y todo lo necesario para su ejecución.H=2.44m guarda insumos 3.35x0.60 Laboratorio</t>
  </si>
  <si>
    <t>Suministro e instalación de closet a base de p.v.c., altura a techo, incluye: puertas corredizas, entrepaños, maletera, material, mano de obra, herramienta y/o equipo y todo lo necesario para su ejecución.H=2.44m guarda insumos 1.50x0.60 Laboratorio</t>
  </si>
  <si>
    <t>Suministro y colocacion de salida de oxigeno, incluye todo lo necesario para su instalacion y desempeño, incluye material, mano de obra, herramienta y todo lo necesario para su colocacion. Area de tratamiento</t>
  </si>
  <si>
    <t>Suministro y colocacion de tuberia para suministro de gases desde tanque de gas a salida en cuarto tratamiento, de cobre rigida tipo "L" incluye lavado previamente con trifosfato de sodio y agua caliente en una porcion de 3% por el metodo de inmersion, se usara soldadura de plata al 50%   incluye: mano de obra, herramienta, material y todo lo necesario para su colocacion.</t>
  </si>
  <si>
    <t>Suministro y colocacion de salida para monitor, incluye todo lo necesario para su instalacion y desempeño, incluye material, mano de obra, herramienta y todo lo necesario para su colocacion. Area de tratamiento</t>
  </si>
  <si>
    <t>Suministro y colocacion de cable (sistema de sonido), incluye todo lo necesario para su instalacion y desempeño, incluye material, mano de obra, herramienta y todo lo necesario para su colocacion. Area de tratamiento</t>
  </si>
  <si>
    <t>Suministro y colocacion de cable coaxial para video, incluye todo lo necesario para su instalacion y desempeño, incluye material, mano de obra, herramienta y todo lo necesario para su colocacion. Area de tratamiento</t>
  </si>
  <si>
    <t>Suministro e instalacion de cables de television fomento a la salud,  incluye material, mano de obra, herramienta y todo lo necesario para su colocacion. Area de tratamiento</t>
  </si>
  <si>
    <t>Suministro e instalacion de camara fija con carcaza y domo para montar en techo y/o plafon  para interior,  incluye material, mano de obra, herramienta y todo lo necesario para su colocacion. Area de tratamiento</t>
  </si>
  <si>
    <t>Suministro y colocacion de escalera marina a base de 2 tubos verticales y escalones de tubo redondo de 1 1/4" ced. 30. Escalones a cada 25 cms de 60 cms de desarrollo, anclada a muro con taquete expansivo y placas de 10x10x3/8" a cada 2.00 mts., La escalera estara separada del muro 20 cms, con aplicacion de base primario anticorrosivo y acabado esmalte mate anticorrosivo  base agua, en color gris laminado, marca comex o similar, incluye trazo, habilitado, dobleces, corte, soldadura y esmerilado, armado, material, mano de obra y todo lo necesario para su ejecucion.</t>
  </si>
  <si>
    <t>Suministro y aplicación de pintura en muros interiores, esmalte base agua, acabado semimate de buena calidad tipo de marca berel, comex o similar color BLANCO, a dos manos, incluye: descarapelado, resanes, sellador, material, mano de obra, herramienta y/o equipo y todo lo necesario para su correcta aplicación. area direccion, sala juntas, area administrativa reubicada,consultorio 2 y 3, salas de espera radioterapia y quimioteriapia, clinica del dolor, cuidados paleativos, radipterapia, tomografía, consultorio de nutricion, consultorio de piscologia, branquiterapia, teleterapia control y vestidores, planeacion de tratamiento, salas de espera y  pasillo en area administrativa.</t>
  </si>
  <si>
    <t xml:space="preserve">Suministro y aplicación de pintura en muros exterior, vinilica lavable de buena calidad tipo vinimex de marca berelex de berel o similar color BLANCO, a dos manos, incluye: descarapelado, resanes, sellador, material, mano de obra, herramienta y/o equipo y todo lo necesario para su correcta aplicación. Construccion nueva agregando parte de fachada principal zona de accesos </t>
  </si>
  <si>
    <t>Suministro y aplicación de pintura en pretil interior  con vinilica lavable de buena calidad tipo vinimex de marca berelex de berel o similar color BLANCO, a dos manos, incluye: descarapelado, resanes, sellador, material, mano de obra, herramienta y/o equipo y todo lo necesario para su correcta aplicación. pretil nuevo</t>
  </si>
  <si>
    <t>Suministro y aplicación de pintura en plafón interior, esmalte base agua, acabado semimate de buena calidad marca berel  o similar color BLANCO, a dos manos, incluye: descarapelado, resanes, sellador, material, mano de obra, herramienta y/o equipo y todo lo necesario para su correcta aplicación. losa plafon liso</t>
  </si>
  <si>
    <t>Suministro y aplicación de pintura en plafón volado exterior, vinilica lavable de buena calidad marca berel tipo berelex o similar color BLANCO, a dos manos, incluye: descarapelado, resanes, sellador, material, mano de obra, herramienta y/o equipo y todo lo necesario para su correcta aplicación. en profundidad de ventanas</t>
  </si>
  <si>
    <t>Suministro y aplicación de pintura en muro exterior esmalte de buena calidad marca berel tipo berelex o similar color rojo gobierno a dos manos, incluye: descarapelado, resanes, sellador, material, mano de obra, herramienta y/o equipo y todo lo necesario para su correcta aplicación.volumen a acceso trasero</t>
  </si>
  <si>
    <t>Suministro y aplicación de pintura en muro exterior fachada aparente entre columnas exteriores esmalte mate de buena calidad marca berel tipo berelex o similar blanco a dos manos, incluye: descarapelado, resanes, sellador, material, mano de obra, herramienta y/o equipo y todo lo necesario para su correcta aplicación.volumen a acceso trasero</t>
  </si>
  <si>
    <t>Suministro y aplicación de pintura en guarniciones, epoxica de buena calidad marca comex, berel o similar color AMARILLO TRAFICO, dos manos, incluye: Sellador termoteck o similar, descarapelado, material, mano de obra, herramienta y/o equipo y todo lo necesario para su correcta colocacion.</t>
  </si>
  <si>
    <t>Suministro y aplicación de pintura en cuarto de máquinas, epoxica de buena calidad marca comex, berel o similar color ROJO, dos manos, incluye: Sellador termoteck o similar, descarapelado, material, mano de obra, herramienta y/o equipo y todo lo necesario para su correcta colocacion.</t>
  </si>
  <si>
    <t>Rotulación de logotipo Estatal "BIENESTAR", incluye: material, mano de obra, herramienta y todo lo necesario para su ejecución.</t>
  </si>
  <si>
    <t>Rotulacion de logotipo Federal "SECRETARIA DE SALUD", incluye material, mano de obra, herramienta y todo lo necesario para su correcta ejecucion. (90x60cms)</t>
  </si>
  <si>
    <t>Rotulacion de logotipo de discapacitados  a base de pintura epoxica, de buena calidad marca comex, berel o similar COLOR BLANCO sobre fondo AZUL, incluye: descarapelado, material, mano de obra, herramienta y/o equipo y todo lo necesario para su correcta colocacion. cajones en zona de estacionamiento</t>
  </si>
  <si>
    <t>Rotulacion de logotipo de discapacitados 1.00x1.00 mts. en rampa de acceso, a base de pintura epoxica, de buena calidad marca comex, berel o similar COLOR BLANCO sobre fondo AZUL, incluye: descarapelado, material, mano de obra, herramienta y/o equipo y todo lo necesario para su correcta colocacion. en rampas acceso discapacitados</t>
  </si>
  <si>
    <t>Pintado de area para centro de reunion, 1.20x1.20 a base de pintura epoxica color verde bandera y letras y flechas en blanco, incluye mano de obra, material, herramienta y todo lo necesario para su correcta realizacion.</t>
  </si>
  <si>
    <t>Suministro y aplicación de pintura en area para extintor en forma de circulo, con un diametro total de 30 cms., a base de pintura esmalte, de buena calidad marca comex, berel o similar color ROJO FUEGO, dos manos, incluye: descarapelado, material, mano de obra, herramienta y/o equipo y todo lo necesario para su correcta colocacion.</t>
  </si>
  <si>
    <t>Suministro y colocacion de cesped san agustin natural , altura media en jardin, preparacion de area, tendido de capa de tierra, nivelado, incluye: mano de obra, material, mano de obra, herramienta y/o equipo y todo lo necesario para su correcta ejecucion. (incluye recortes)</t>
  </si>
  <si>
    <t>Suministro y colocacion de palma areca en jardin, incluye: material, mano de obra, herramienta y todo lo necesario para su correcta ejecucion.</t>
  </si>
  <si>
    <t xml:space="preserve">Suministro y colocacion de plantas de ornato de variedad, incluye: material, mano de obra, herramienta y todo lo necesario para su correcta colocacion. Para jardinera parte trasera </t>
  </si>
  <si>
    <t>Suministro y colocacion de piedra tipo laja decorativa color  blanca  en jardin, como cintilla decorativa de 25cms ancho, incluye: material, mano de obra, herramienta y todo lo necesario para su correcta colocacion.  22.5kg por saco</t>
  </si>
  <si>
    <t>Suministro y colocacion de piedra tipo laja decorativa color  roja en jardin, como cintilla decorativa de 25cms ancho, incluye: material, mano de obra, herramienta y todo lo necesario para su correcta colocacion.  22.5kg por saco</t>
  </si>
  <si>
    <t>Suministro y colocacion de piedra tipo laja decorativa color  café tabaco en jardin, como cintilla decorativa de 25cms ancho, incluye: material, mano de obra, herramienta y todo lo necesario para su correcta colocacion.  22.5kg por saco</t>
  </si>
  <si>
    <t>Suministro y colocacion de macetas de fibra de vidrio de 0.65 cms de diametro, con plantas de sombra, incluye: mano de obra, material, herramienta y todo lo necesario para su correcta colocacion. Interior patio</t>
  </si>
  <si>
    <t>Suministro y colocacion de letrero tipo señalizacion a base de pvc en color segun muestras existentes y nombre de color blanco con una medida de 40 cms. de largo por 20 cms. de alto,  (laboratorio, areas interiores del mismo, area patologia y areas internas del mismo, area direccion, usos multiples,  baños publicos, consultorios 2 y 3, tomografia, branquiterapia,etc) salida de emergencia, ruta de evacuacion, no fumar, R.P.B.I., guardar silencio, baños, extintor etc), colocado con cinta doble cara en muro junto a puerta, incluye: mano de obra, material, herramienta y todo lo necesario para su correcta colocacion. (tipologia igual a la existente)</t>
  </si>
  <si>
    <t>Suministro y colocación de cortina antibacterial,  fabricada en tres capas, una interna de fibras sinteticas con agentes antibacteriales y dos capas exteriores de pelicula de p.v.c. termoplastico, resistente a la flama, a las manchas, antiestatica, deocorizada, durable, antimicrobiano para proteger la tela, medidas ancho 2.50 mts. x alto 2.30 mts., con riel de aluminio 4.50 mts. de longitud, fijo de muro a muro y al centro de claro en el plafon, incluye: malla de 40 cms altura en su parte superior, fijacion, mano de obra, material, herramienta y todo lo necesario para su correcta ejecución sala tratamiento qimioterapia (color igual al existente)</t>
  </si>
  <si>
    <t>Suministro e instalación de persianas enrollable tela plastica translucida lavable color beige claro mecanismo roll easy y contrapeso, incluye: material, mano de obra, herramienta y/o equipo y todo lo necesario para su ejecución. Laboratorio y patologia, direccion y sala de espera</t>
  </si>
  <si>
    <t>Suministro y colocacion de extintor, 4.5kg, incluye: mano de obra, material, herramienta y todo lo necesario para su correcta colocacion.</t>
  </si>
  <si>
    <t>Suministro y colocación de dispensador de jabón liquido, marca  JOFEL, o similar, incluye: fijación con taquete, mano de obra, herramienta y todo lo necesario para su correcta ejecución. Tarjas, lavabo, baños salas de espera.</t>
  </si>
  <si>
    <t>Suministro y colocación de despachador de toalla interdoblada, (sanitas)  marca  JOFEL o similar, incluye: fijación con taquete, mano de obra, herramienta y todo lo necesario para su correcta ejecución. Baños salas de espera</t>
  </si>
  <si>
    <t>Suministro y colocación de despachador de papel higienico, marca  JOFEL, incluye: fijación con taquete, mano de obra, herramienta y todo lo necesario para su correcta ejecución.Ampliacion y baños salas de espera.</t>
  </si>
  <si>
    <t>Suministro y colocacion mesa de trabajo acero inoxidable sin cajonera en su parte inferior, pero respaldo de acero, apoyo y cajonera tipo alacena en lamina cal. 20 en su parte superior integrado en una sola pieza, soporte de alacena en tubo de 11/2" puertas corredizas de cristal con llave de seguridad medidas 2.20largo x .60 ancho x0.90h barra y 1.60h cajonera en su lecho inferior, incluye material, mano de obra, herramienta y todo lo necesario para su colocacion  3 laboratorio y  2 patologia</t>
  </si>
  <si>
    <t>Suministro y colocacion mesa de trabajo acero inoxidable sin cajonera en su parte inferior, medidas 1.15 x90x90 cms, cubierta en lamina  inoxidable cal 18  del tipo 304, entrepaño en lamina cal. 20 patas en tubo de 11/2" con niveladores  inox. de piso.incluye material, mano de obra, herramienta y todo lo necesario para su colocacion 1 patologia</t>
  </si>
  <si>
    <t>Suministro y colocacion de letrero tipo calcas transparentes para puerta de acceso, letreros  ( jale,  empuje, entrada, salida,  logotipo de Secretaria de salud federal y Escudo del Estado de Sinaloa), todos juntos forman una pieza incluye: mano de obra, material, herramienta y todo lo necesario para su correcta instalacion. 3 Accesos 3 juegos</t>
  </si>
  <si>
    <t>Limpieza final de la obra durante el transcurso y terminación de la misma, incluye: retiro de basura, fuera de la obra, acarreos, mano de obra, mano de obra, herramienta y/o equipo y todo lo necesario para su correcta ejecucion.</t>
  </si>
  <si>
    <t>Limpieza y desmanchado de piso en área de tableros eléctricos. Incluye material, mano de obra, herramienta y todo lo necesario para su correcta ejecucion.</t>
  </si>
  <si>
    <t xml:space="preserve">Suministro y colocación de centro de carga, Square D, QO  48 - 3f/4hilos -220/127o similar, incluye mano de obra, material, herramienta y equipo. </t>
  </si>
  <si>
    <t>Suministro y colocacion en muro de acabado antibacterial y antimocrobiano en rollo con juntas de bronce, sobre muro aplanado liso, color claro, incluye: material, mano de obra, herramienta y todo lo necesario para su colocacion en tratamiento de quimioterapia, patologia y laboratorio. De 1mm de espesor</t>
  </si>
  <si>
    <t>Suministro y colocacion en piso de acabado antibacterial y antimocrobiano en rollo, con juntas de bronce, en uniones sobre piso aplanado liso, color claro, incluye: material, mano de obra, herramienta y todo lo necesario para su colocacion, area de tratamiento de quimioterapia, patologia, laboratorio, branquiterapia y acelerador lineal. De 2mm de espesor.</t>
  </si>
  <si>
    <t>Revisión y reparación del sistema eléctrico, cableados, cortos, ocultar cables sueltos, incluye: material, mano de obra, herramienta y/o equipo y todo lo necesario para su ejecución. Mantenimiento general del area existente.</t>
  </si>
  <si>
    <t>Revisión y reparación de detector de humo. Incluye: material, mano de obra, herramienta y/o equipo y todo no neceario para su correcta ejecución. Mantenimiento general del area existente.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</si>
</sst>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00"/>
    <numFmt numFmtId="165" formatCode="###,###,##0.00"/>
    <numFmt numFmtId="166" formatCode="_(* &quot;$&quot;\ #,##0.00_)"/>
  </numFmts>
  <fonts count="12">
    <font>
      <sz val="10"/>
      <name val="Arial"/>
      <family val="2"/>
    </font>
    <font>
      <sz val="10"/>
      <name val="Arial"/>
      <family val="2"/>
    </font>
    <font>
      <b/>
      <sz val="10"/>
      <name val="Arial"/>
      <family val="2"/>
    </font>
    <font>
      <sz val="11"/>
      <color rgb="FF000000"/>
      <name val="Arial1"/>
    </font>
    <font>
      <sz val="8"/>
      <name val="Arial"/>
      <family val="2"/>
    </font>
    <font>
      <sz val="9"/>
      <color theme="1"/>
      <name val="Calibri"/>
      <family val="2"/>
      <scheme val="minor"/>
    </font>
    <font>
      <b/>
      <sz val="9"/>
      <color theme="1"/>
      <name val="Calibri"/>
      <family val="2"/>
      <scheme val="minor"/>
    </font>
    <font>
      <b/>
      <sz val="10"/>
      <color theme="1"/>
      <name val="Calibri"/>
      <family val="2"/>
      <scheme val="minor"/>
    </font>
    <font>
      <sz val="7"/>
      <color theme="1"/>
      <name val="Calibri"/>
      <family val="2"/>
      <scheme val="minor"/>
    </font>
    <font>
      <sz val="8"/>
      <color theme="1"/>
      <name val="Calibri"/>
      <family val="2"/>
      <scheme val="minor"/>
    </font>
    <font>
      <sz val="9"/>
      <name val="Calibri"/>
      <family val="2"/>
      <scheme val="minor"/>
    </font>
    <font>
      <b/>
      <sz val="9"/>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 fillId="0" borderId="0"/>
    <xf numFmtId="44" fontId="1" fillId="0" borderId="0" applyFont="0" applyFill="0" applyBorder="0" applyAlignment="0" applyProtection="0"/>
  </cellStyleXfs>
  <cellXfs count="126">
    <xf numFmtId="0" fontId="0" fillId="0" borderId="0" xfId="0"/>
    <xf numFmtId="0" fontId="1" fillId="0" borderId="0" xfId="0" applyFont="1" applyFill="1" applyAlignment="1">
      <alignment horizontal="right" vertical="top"/>
    </xf>
    <xf numFmtId="0" fontId="0" fillId="0" borderId="0" xfId="0" applyFill="1"/>
    <xf numFmtId="0" fontId="1" fillId="0" borderId="0" xfId="0" applyFont="1" applyFill="1" applyAlignment="1">
      <alignment horizontal="center" vertical="top"/>
    </xf>
    <xf numFmtId="0" fontId="0" fillId="0" borderId="0" xfId="0" applyFill="1" applyAlignment="1">
      <alignment vertical="center"/>
    </xf>
    <xf numFmtId="164" fontId="1" fillId="0" borderId="0" xfId="0" applyNumberFormat="1" applyFont="1" applyFill="1" applyAlignment="1">
      <alignment horizontal="right" vertical="top"/>
    </xf>
    <xf numFmtId="164" fontId="1" fillId="0" borderId="0" xfId="0" applyNumberFormat="1" applyFont="1" applyFill="1" applyAlignment="1">
      <alignment vertical="top"/>
    </xf>
    <xf numFmtId="0" fontId="1" fillId="0" borderId="0" xfId="0" applyFont="1" applyFill="1" applyBorder="1" applyAlignment="1">
      <alignment horizontal="right" vertical="center" wrapText="1"/>
    </xf>
    <xf numFmtId="0" fontId="0" fillId="0" borderId="0" xfId="0" applyAlignment="1">
      <alignment vertical="center"/>
    </xf>
    <xf numFmtId="0" fontId="0" fillId="0" borderId="0" xfId="0" applyFill="1" applyAlignment="1">
      <alignment vertical="top"/>
    </xf>
    <xf numFmtId="0" fontId="4" fillId="0" borderId="0" xfId="0" applyFont="1" applyFill="1" applyAlignment="1">
      <alignment horizontal="center" vertical="center"/>
    </xf>
    <xf numFmtId="0" fontId="0" fillId="0" borderId="0" xfId="0" applyFont="1" applyFill="1" applyAlignment="1">
      <alignment vertical="top"/>
    </xf>
    <xf numFmtId="0" fontId="0" fillId="0" borderId="0" xfId="0" applyFont="1" applyFill="1" applyAlignment="1">
      <alignment vertical="center"/>
    </xf>
    <xf numFmtId="0" fontId="0" fillId="0" borderId="0" xfId="0" applyAlignment="1">
      <alignment horizontal="center"/>
    </xf>
    <xf numFmtId="0" fontId="0" fillId="0" borderId="0" xfId="0" applyFill="1" applyAlignment="1">
      <alignment horizontal="right" vertical="top"/>
    </xf>
    <xf numFmtId="0" fontId="0" fillId="0" borderId="3" xfId="0" applyBorder="1"/>
    <xf numFmtId="0" fontId="5" fillId="0" borderId="4" xfId="0" applyFont="1" applyBorder="1" applyAlignment="1">
      <alignment horizontal="left"/>
    </xf>
    <xf numFmtId="0" fontId="5" fillId="0" borderId="4" xfId="0" applyFont="1" applyBorder="1"/>
    <xf numFmtId="0" fontId="6" fillId="0" borderId="4" xfId="0" applyFont="1" applyBorder="1" applyAlignment="1">
      <alignment horizontal="left"/>
    </xf>
    <xf numFmtId="0" fontId="6" fillId="0" borderId="4" xfId="0" applyFont="1" applyBorder="1" applyAlignment="1">
      <alignment horizontal="center"/>
    </xf>
    <xf numFmtId="0" fontId="5" fillId="0" borderId="5" xfId="0" applyFont="1" applyBorder="1"/>
    <xf numFmtId="0" fontId="5" fillId="0" borderId="6" xfId="0" applyFont="1" applyBorder="1"/>
    <xf numFmtId="0" fontId="0" fillId="0" borderId="7" xfId="0" applyBorder="1"/>
    <xf numFmtId="0" fontId="6" fillId="0" borderId="0" xfId="0" applyFont="1" applyBorder="1" applyAlignment="1">
      <alignment horizontal="left"/>
    </xf>
    <xf numFmtId="0" fontId="5" fillId="0" borderId="0" xfId="0" applyFont="1" applyBorder="1"/>
    <xf numFmtId="0" fontId="5" fillId="0" borderId="0" xfId="0" applyFont="1" applyFill="1" applyBorder="1" applyAlignment="1">
      <alignment horizontal="left"/>
    </xf>
    <xf numFmtId="0" fontId="7" fillId="0" borderId="0" xfId="0" applyFont="1" applyFill="1" applyBorder="1" applyAlignment="1">
      <alignment horizontal="center"/>
    </xf>
    <xf numFmtId="0" fontId="5" fillId="0" borderId="0" xfId="0" applyFont="1" applyFill="1" applyBorder="1"/>
    <xf numFmtId="0" fontId="5" fillId="0" borderId="8" xfId="0" applyFont="1" applyBorder="1"/>
    <xf numFmtId="0" fontId="5" fillId="0" borderId="9" xfId="0" applyFont="1" applyBorder="1"/>
    <xf numFmtId="0" fontId="5" fillId="0" borderId="0" xfId="0" applyFont="1" applyBorder="1" applyAlignment="1">
      <alignment horizontal="left"/>
    </xf>
    <xf numFmtId="0" fontId="5" fillId="0" borderId="0" xfId="0" applyFont="1" applyBorder="1" applyAlignment="1">
      <alignment horizontal="center"/>
    </xf>
    <xf numFmtId="0" fontId="0" fillId="0" borderId="0" xfId="0" applyFont="1" applyBorder="1" applyAlignment="1">
      <alignment horizontal="center"/>
    </xf>
    <xf numFmtId="0" fontId="0" fillId="0" borderId="0" xfId="0" applyFont="1" applyBorder="1"/>
    <xf numFmtId="0" fontId="0" fillId="0" borderId="8" xfId="0" applyFont="1" applyBorder="1"/>
    <xf numFmtId="0" fontId="0" fillId="0" borderId="9" xfId="0" applyFont="1" applyBorder="1"/>
    <xf numFmtId="0" fontId="0" fillId="0" borderId="10" xfId="0" applyBorder="1"/>
    <xf numFmtId="0" fontId="6" fillId="0" borderId="1" xfId="0" applyFont="1" applyBorder="1" applyAlignment="1">
      <alignment horizontal="left" vertical="top"/>
    </xf>
    <xf numFmtId="0" fontId="0" fillId="0" borderId="1" xfId="0" applyFont="1" applyBorder="1"/>
    <xf numFmtId="0" fontId="5" fillId="0" borderId="1" xfId="0" applyFont="1" applyBorder="1" applyAlignment="1">
      <alignment horizontal="left"/>
    </xf>
    <xf numFmtId="0" fontId="5" fillId="0" borderId="1" xfId="0" applyFont="1" applyBorder="1" applyAlignment="1">
      <alignment horizontal="center"/>
    </xf>
    <xf numFmtId="0" fontId="0" fillId="0" borderId="11" xfId="0" applyFont="1" applyBorder="1"/>
    <xf numFmtId="0" fontId="0" fillId="0" borderId="12" xfId="0" applyFont="1" applyBorder="1"/>
    <xf numFmtId="0" fontId="9" fillId="0" borderId="2" xfId="0" applyFont="1" applyBorder="1" applyAlignment="1">
      <alignment horizontal="center" vertical="center"/>
    </xf>
    <xf numFmtId="0" fontId="10" fillId="0" borderId="0" xfId="0" applyFont="1" applyFill="1" applyBorder="1" applyAlignment="1">
      <alignment horizontal="center" vertical="top" wrapText="1"/>
    </xf>
    <xf numFmtId="4" fontId="10" fillId="0" borderId="0" xfId="0" applyNumberFormat="1" applyFont="1" applyFill="1" applyBorder="1" applyAlignment="1">
      <alignment horizontal="center" vertical="top" wrapText="1"/>
    </xf>
    <xf numFmtId="164" fontId="10" fillId="0" borderId="0" xfId="0" applyNumberFormat="1" applyFont="1" applyFill="1" applyBorder="1" applyAlignment="1">
      <alignment horizontal="center" vertical="top" wrapText="1"/>
    </xf>
    <xf numFmtId="0" fontId="10" fillId="0" borderId="0" xfId="0" applyFont="1" applyFill="1" applyAlignment="1">
      <alignment horizontal="right" vertical="top"/>
    </xf>
    <xf numFmtId="0" fontId="10" fillId="0" borderId="0" xfId="0" applyFont="1" applyAlignment="1">
      <alignment horizontal="center" vertical="top" wrapText="1"/>
    </xf>
    <xf numFmtId="4" fontId="10" fillId="0" borderId="0" xfId="0" applyNumberFormat="1" applyFont="1" applyAlignment="1">
      <alignment horizontal="center" vertical="top" wrapText="1"/>
    </xf>
    <xf numFmtId="2" fontId="10" fillId="0" borderId="0" xfId="0" applyNumberFormat="1" applyFont="1" applyFill="1" applyBorder="1" applyAlignment="1">
      <alignment horizontal="center" vertical="top"/>
    </xf>
    <xf numFmtId="0" fontId="10" fillId="0" borderId="0" xfId="0" applyFont="1" applyFill="1" applyAlignment="1">
      <alignment horizontal="center" vertical="top" wrapText="1"/>
    </xf>
    <xf numFmtId="4" fontId="10" fillId="0" borderId="0" xfId="0" applyNumberFormat="1" applyFont="1" applyFill="1" applyAlignment="1">
      <alignment horizontal="center"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justify" vertical="top"/>
    </xf>
    <xf numFmtId="164" fontId="10" fillId="0" borderId="0" xfId="0" applyNumberFormat="1" applyFont="1" applyFill="1" applyBorder="1" applyAlignment="1">
      <alignment horizontal="right" vertical="top" wrapText="1"/>
    </xf>
    <xf numFmtId="164" fontId="10" fillId="0" borderId="0" xfId="0" applyNumberFormat="1" applyFont="1" applyFill="1" applyBorder="1" applyAlignment="1">
      <alignment vertical="top" wrapText="1"/>
    </xf>
    <xf numFmtId="2" fontId="10" fillId="0" borderId="0" xfId="0" applyNumberFormat="1" applyFont="1" applyFill="1" applyBorder="1" applyAlignment="1">
      <alignment horizontal="right" vertical="top" wrapText="1"/>
    </xf>
    <xf numFmtId="0" fontId="11" fillId="0" borderId="0" xfId="0" applyFont="1" applyFill="1" applyBorder="1" applyAlignment="1">
      <alignment horizontal="right" vertical="center"/>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wrapText="1"/>
    </xf>
    <xf numFmtId="4" fontId="10" fillId="0" borderId="0" xfId="0" applyNumberFormat="1" applyFont="1" applyAlignment="1">
      <alignment vertical="top"/>
    </xf>
    <xf numFmtId="0" fontId="10" fillId="0" borderId="0" xfId="0" applyFont="1" applyAlignment="1">
      <alignment vertical="top"/>
    </xf>
    <xf numFmtId="4" fontId="10" fillId="0" borderId="0" xfId="0" applyNumberFormat="1" applyFont="1" applyFill="1" applyAlignment="1">
      <alignment vertical="top"/>
    </xf>
    <xf numFmtId="0" fontId="10" fillId="0" borderId="0" xfId="0" applyFont="1" applyFill="1" applyAlignment="1">
      <alignment horizontal="justify" vertical="top"/>
    </xf>
    <xf numFmtId="0" fontId="10" fillId="0" borderId="0" xfId="0" applyFont="1" applyAlignment="1">
      <alignment horizontal="justify" vertical="top"/>
    </xf>
    <xf numFmtId="44" fontId="10" fillId="0" borderId="0" xfId="5" applyFont="1" applyFill="1" applyAlignment="1">
      <alignment vertical="top" wrapText="1"/>
    </xf>
    <xf numFmtId="0" fontId="10" fillId="0" borderId="0" xfId="0" applyFont="1" applyFill="1" applyBorder="1" applyAlignment="1">
      <alignment horizontal="justify" vertical="top" wrapText="1"/>
    </xf>
    <xf numFmtId="0" fontId="11" fillId="0" borderId="0" xfId="0" applyFont="1" applyFill="1" applyBorder="1" applyAlignment="1">
      <alignment horizontal="right" vertical="top"/>
    </xf>
    <xf numFmtId="164" fontId="11" fillId="0" borderId="0" xfId="0" applyNumberFormat="1" applyFont="1" applyFill="1" applyBorder="1" applyAlignment="1">
      <alignment vertical="top"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165" fontId="10" fillId="0" borderId="0" xfId="0" applyNumberFormat="1" applyFont="1" applyFill="1" applyAlignment="1">
      <alignment vertical="center"/>
    </xf>
    <xf numFmtId="166" fontId="10" fillId="0" borderId="0" xfId="0" applyNumberFormat="1" applyFont="1" applyFill="1" applyAlignment="1">
      <alignment vertical="center"/>
    </xf>
    <xf numFmtId="164" fontId="10" fillId="0" borderId="0" xfId="2" applyNumberFormat="1" applyFont="1" applyFill="1" applyBorder="1" applyAlignment="1">
      <alignment horizontal="right" vertical="top" wrapText="1"/>
    </xf>
    <xf numFmtId="164" fontId="10" fillId="0" borderId="0" xfId="2" applyNumberFormat="1" applyFont="1" applyFill="1" applyBorder="1" applyAlignment="1">
      <alignment vertical="top" wrapText="1"/>
    </xf>
    <xf numFmtId="0" fontId="10" fillId="0" borderId="0" xfId="0" applyFont="1" applyFill="1" applyAlignment="1">
      <alignment vertical="top" wrapText="1"/>
    </xf>
    <xf numFmtId="0" fontId="10" fillId="0" borderId="0" xfId="0" applyFont="1" applyFill="1" applyAlignment="1">
      <alignment horizontal="center" vertical="top"/>
    </xf>
    <xf numFmtId="0" fontId="10" fillId="0" borderId="0" xfId="0" applyFont="1" applyFill="1" applyAlignment="1">
      <alignment vertical="top"/>
    </xf>
    <xf numFmtId="164" fontId="10" fillId="0" borderId="0" xfId="0" applyNumberFormat="1" applyFont="1" applyFill="1" applyAlignment="1">
      <alignment horizontal="right" vertical="top"/>
    </xf>
    <xf numFmtId="0" fontId="10" fillId="0" borderId="0" xfId="0" applyFont="1" applyFill="1" applyAlignment="1">
      <alignment vertical="center"/>
    </xf>
    <xf numFmtId="0" fontId="10" fillId="0" borderId="0" xfId="0" applyFont="1" applyFill="1" applyBorder="1" applyAlignment="1">
      <alignment horizontal="right" vertical="center"/>
    </xf>
    <xf numFmtId="164" fontId="10" fillId="0" borderId="0" xfId="0" applyNumberFormat="1" applyFont="1" applyFill="1" applyBorder="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vertical="top"/>
    </xf>
    <xf numFmtId="0" fontId="11" fillId="0" borderId="0" xfId="0" applyFont="1" applyFill="1" applyBorder="1" applyAlignment="1">
      <alignment horizontal="center" vertical="top" wrapText="1"/>
    </xf>
    <xf numFmtId="0" fontId="11" fillId="0" borderId="0" xfId="0" applyFont="1" applyFill="1" applyBorder="1" applyAlignment="1">
      <alignment horizontal="left" vertical="center"/>
    </xf>
    <xf numFmtId="164" fontId="10" fillId="0" borderId="0" xfId="0" applyNumberFormat="1" applyFont="1" applyFill="1" applyAlignment="1">
      <alignment horizontal="right" vertical="center"/>
    </xf>
    <xf numFmtId="164" fontId="10" fillId="0" borderId="0" xfId="0" applyNumberFormat="1" applyFont="1" applyFill="1" applyAlignment="1">
      <alignment vertical="center"/>
    </xf>
    <xf numFmtId="2" fontId="10" fillId="0" borderId="0" xfId="0" applyNumberFormat="1" applyFont="1" applyFill="1" applyBorder="1" applyAlignment="1">
      <alignment horizontal="center" vertical="top" wrapText="1"/>
    </xf>
    <xf numFmtId="2" fontId="10" fillId="0" borderId="0" xfId="0" applyNumberFormat="1" applyFont="1" applyFill="1" applyAlignment="1">
      <alignment horizontal="center" vertical="top"/>
    </xf>
    <xf numFmtId="43" fontId="10" fillId="0" borderId="0" xfId="1" applyNumberFormat="1" applyFont="1" applyFill="1" applyBorder="1" applyAlignment="1">
      <alignment horizontal="center" vertical="top" wrapText="1"/>
    </xf>
    <xf numFmtId="0" fontId="10" fillId="0" borderId="0" xfId="0" applyFont="1" applyAlignment="1">
      <alignment horizontal="center" vertical="top"/>
    </xf>
    <xf numFmtId="43" fontId="10" fillId="0" borderId="0" xfId="1" applyFont="1" applyFill="1" applyBorder="1" applyAlignment="1">
      <alignment horizontal="center" vertical="top" wrapText="1"/>
    </xf>
    <xf numFmtId="0" fontId="11" fillId="0" borderId="0" xfId="0" applyFont="1" applyFill="1" applyBorder="1" applyAlignment="1">
      <alignment horizontal="center" vertical="center" wrapText="1"/>
    </xf>
    <xf numFmtId="0" fontId="0" fillId="0" borderId="0" xfId="0" applyFill="1" applyAlignment="1">
      <alignment horizontal="center"/>
    </xf>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left" vertical="center" wrapText="1"/>
    </xf>
    <xf numFmtId="0" fontId="11" fillId="0" borderId="0" xfId="0" applyFont="1" applyFill="1" applyAlignment="1">
      <alignment horizontal="center" vertical="top"/>
    </xf>
    <xf numFmtId="164" fontId="11" fillId="0" borderId="0" xfId="0" applyNumberFormat="1" applyFont="1" applyFill="1" applyBorder="1" applyAlignment="1">
      <alignment horizontal="right" vertical="center" wrapText="1"/>
    </xf>
    <xf numFmtId="0" fontId="2" fillId="0" borderId="0" xfId="0" applyFont="1" applyFill="1" applyAlignment="1">
      <alignment vertical="center"/>
    </xf>
    <xf numFmtId="164" fontId="11" fillId="0" borderId="0" xfId="0" applyNumberFormat="1" applyFont="1" applyFill="1" applyBorder="1" applyAlignment="1">
      <alignment horizontal="right" vertical="top" wrapText="1"/>
    </xf>
    <xf numFmtId="164" fontId="10" fillId="0" borderId="0" xfId="0" applyNumberFormat="1" applyFont="1" applyFill="1" applyAlignment="1">
      <alignment horizontal="right" vertical="top" wrapText="1"/>
    </xf>
    <xf numFmtId="164" fontId="10" fillId="0" borderId="0" xfId="0" applyNumberFormat="1" applyFont="1" applyFill="1" applyAlignment="1">
      <alignment vertical="top" wrapText="1"/>
    </xf>
    <xf numFmtId="164" fontId="10" fillId="0" borderId="0" xfId="0" applyNumberFormat="1" applyFont="1" applyFill="1" applyAlignment="1">
      <alignment horizontal="center" vertical="top" wrapText="1"/>
    </xf>
    <xf numFmtId="0" fontId="0" fillId="0" borderId="0" xfId="0" applyFill="1" applyBorder="1" applyAlignment="1">
      <alignmen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6" xfId="0" applyFont="1" applyBorder="1" applyAlignment="1">
      <alignment horizontal="center" vertical="top" wrapText="1"/>
    </xf>
    <xf numFmtId="0" fontId="8" fillId="0" borderId="12" xfId="0" applyFont="1" applyBorder="1" applyAlignment="1">
      <alignment horizontal="center" vertical="top" wrapText="1"/>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center" wrapText="1"/>
    </xf>
  </cellXfs>
  <cellStyles count="6">
    <cellStyle name="Millares" xfId="1" builtinId="3"/>
    <cellStyle name="Millares 2" xfId="3"/>
    <cellStyle name="Moneda" xfId="5" builtinId="4"/>
    <cellStyle name="Moneda 2" xfId="2"/>
    <cellStyle name="Normal" xfId="0" builtinId="0"/>
    <cellStyle name="Normal 2" xfId="4"/>
  </cellStyles>
  <dxfs count="0"/>
  <tableStyles count="0" defaultTableStyle="TableStyleMedium2" defaultPivotStyle="PivotStyleLight16"/>
  <colors>
    <mruColors>
      <color rgb="FFD8D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193</xdr:row>
          <xdr:rowOff>123825</xdr:rowOff>
        </xdr:from>
        <xdr:to>
          <xdr:col>9</xdr:col>
          <xdr:colOff>161925</xdr:colOff>
          <xdr:row>193</xdr:row>
          <xdr:rowOff>352425</xdr:rowOff>
        </xdr:to>
        <xdr:sp macro="" textlink="">
          <xdr:nvSpPr>
            <xdr:cNvPr id="4097" name="Control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193</xdr:row>
          <xdr:rowOff>600075</xdr:rowOff>
        </xdr:from>
        <xdr:to>
          <xdr:col>7</xdr:col>
          <xdr:colOff>666750</xdr:colOff>
          <xdr:row>194</xdr:row>
          <xdr:rowOff>123825</xdr:rowOff>
        </xdr:to>
        <xdr:sp macro="" textlink="">
          <xdr:nvSpPr>
            <xdr:cNvPr id="4098" name="Control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oneCellAnchor>
    <xdr:from>
      <xdr:col>1</xdr:col>
      <xdr:colOff>46076</xdr:colOff>
      <xdr:row>0</xdr:row>
      <xdr:rowOff>0</xdr:rowOff>
    </xdr:from>
    <xdr:ext cx="873718" cy="356"/>
    <xdr:pic>
      <xdr:nvPicPr>
        <xdr:cNvPr id="5" name="Picture 1"/>
        <xdr:cNvPicPr>
          <a:picLocks noChangeAspect="1"/>
        </xdr:cNvPicPr>
      </xdr:nvPicPr>
      <xdr:blipFill>
        <a:blip xmlns:r="http://schemas.openxmlformats.org/officeDocument/2006/relationships" r:embed="rId1">
          <a:lum/>
          <a:alphaModFix/>
        </a:blip>
        <a:srcRect/>
        <a:stretch>
          <a:fillRect/>
        </a:stretch>
      </xdr:blipFill>
      <xdr:spPr>
        <a:xfrm>
          <a:off x="808076" y="0"/>
          <a:ext cx="873718" cy="356"/>
        </a:xfrm>
        <a:prstGeom prst="rect">
          <a:avLst/>
        </a:prstGeom>
        <a:noFill/>
        <a:ln>
          <a:noFill/>
        </a:ln>
      </xdr:spPr>
    </xdr:pic>
    <xdr:clientData/>
  </xdr:oneCellAnchor>
  <xdr:twoCellAnchor>
    <xdr:from>
      <xdr:col>1</xdr:col>
      <xdr:colOff>19050</xdr:colOff>
      <xdr:row>7</xdr:row>
      <xdr:rowOff>0</xdr:rowOff>
    </xdr:from>
    <xdr:to>
      <xdr:col>2</xdr:col>
      <xdr:colOff>371475</xdr:colOff>
      <xdr:row>7</xdr:row>
      <xdr:rowOff>0</xdr:rowOff>
    </xdr:to>
    <xdr:pic>
      <xdr:nvPicPr>
        <xdr:cNvPr id="6" name="Picture 1" descr="(logo) SS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1362075"/>
          <a:ext cx="876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H404"/>
  <sheetViews>
    <sheetView tabSelected="1" zoomScaleNormal="100" zoomScaleSheetLayoutView="85" workbookViewId="0">
      <selection activeCell="G255" sqref="G255"/>
    </sheetView>
  </sheetViews>
  <sheetFormatPr baseColWidth="10" defaultRowHeight="12.75"/>
  <cols>
    <col min="1" max="1" width="10" customWidth="1"/>
    <col min="2" max="2" width="6" style="1" customWidth="1"/>
    <col min="3" max="3" width="43" style="11" customWidth="1"/>
    <col min="4" max="4" width="6.5703125" style="3" customWidth="1"/>
    <col min="5" max="5" width="8" style="3" customWidth="1"/>
    <col min="6" max="6" width="12.7109375" style="5" customWidth="1"/>
    <col min="7" max="7" width="12.5703125" style="5" customWidth="1"/>
    <col min="8" max="8" width="10.7109375" customWidth="1"/>
  </cols>
  <sheetData>
    <row r="1" spans="1:8">
      <c r="A1" s="15"/>
      <c r="B1" s="16" t="s">
        <v>62</v>
      </c>
      <c r="C1" s="17"/>
      <c r="D1" s="18"/>
      <c r="E1" s="19" t="s">
        <v>63</v>
      </c>
      <c r="F1" s="17"/>
      <c r="G1" s="20"/>
      <c r="H1" s="21" t="s">
        <v>64</v>
      </c>
    </row>
    <row r="2" spans="1:8">
      <c r="A2" s="22"/>
      <c r="B2" s="23" t="s">
        <v>65</v>
      </c>
      <c r="C2" s="24"/>
      <c r="D2" s="25"/>
      <c r="E2" s="26" t="s">
        <v>77</v>
      </c>
      <c r="F2" s="27"/>
      <c r="G2" s="28"/>
      <c r="H2" s="29" t="s">
        <v>66</v>
      </c>
    </row>
    <row r="3" spans="1:8">
      <c r="A3" s="22"/>
      <c r="B3" s="30" t="s">
        <v>0</v>
      </c>
      <c r="C3" s="24"/>
      <c r="D3" s="30"/>
      <c r="E3" s="31" t="s">
        <v>79</v>
      </c>
      <c r="F3" s="24"/>
      <c r="G3" s="28"/>
      <c r="H3" s="29" t="s">
        <v>67</v>
      </c>
    </row>
    <row r="4" spans="1:8">
      <c r="A4" s="22"/>
      <c r="B4" s="32"/>
      <c r="C4" s="33"/>
      <c r="D4" s="30"/>
      <c r="E4" s="31" t="s">
        <v>78</v>
      </c>
      <c r="F4" s="33"/>
      <c r="G4" s="34"/>
      <c r="H4" s="35"/>
    </row>
    <row r="5" spans="1:8">
      <c r="A5" s="36"/>
      <c r="B5" s="37"/>
      <c r="C5" s="38"/>
      <c r="D5" s="39"/>
      <c r="E5" s="40"/>
      <c r="F5" s="38"/>
      <c r="G5" s="41"/>
      <c r="H5" s="42"/>
    </row>
    <row r="6" spans="1:8">
      <c r="A6" s="108" t="s">
        <v>68</v>
      </c>
      <c r="B6" s="109"/>
      <c r="C6" s="109"/>
      <c r="D6" s="109"/>
      <c r="E6" s="109"/>
      <c r="F6" s="109"/>
      <c r="G6" s="109"/>
      <c r="H6" s="110"/>
    </row>
    <row r="7" spans="1:8">
      <c r="A7" s="111"/>
      <c r="B7" s="112"/>
      <c r="C7" s="112"/>
      <c r="D7" s="112"/>
      <c r="E7" s="112"/>
      <c r="F7" s="112"/>
      <c r="G7" s="112"/>
      <c r="H7" s="113"/>
    </row>
    <row r="8" spans="1:8">
      <c r="B8" s="13"/>
      <c r="C8"/>
      <c r="D8"/>
      <c r="E8"/>
      <c r="F8"/>
      <c r="G8"/>
    </row>
    <row r="9" spans="1:8" ht="12.75" customHeight="1">
      <c r="A9" s="114" t="s">
        <v>69</v>
      </c>
      <c r="B9" s="116" t="s">
        <v>70</v>
      </c>
      <c r="C9" s="43" t="s">
        <v>71</v>
      </c>
      <c r="D9" s="118" t="s">
        <v>1</v>
      </c>
      <c r="E9" s="118" t="s">
        <v>2</v>
      </c>
      <c r="F9" s="120" t="s">
        <v>72</v>
      </c>
      <c r="G9" s="121"/>
      <c r="H9" s="122" t="s">
        <v>73</v>
      </c>
    </row>
    <row r="10" spans="1:8" ht="15.75" customHeight="1">
      <c r="A10" s="115"/>
      <c r="B10" s="117"/>
      <c r="C10" s="43" t="s">
        <v>74</v>
      </c>
      <c r="D10" s="119"/>
      <c r="E10" s="119"/>
      <c r="F10" s="43" t="s">
        <v>75</v>
      </c>
      <c r="G10" s="43" t="s">
        <v>76</v>
      </c>
      <c r="H10" s="123"/>
    </row>
    <row r="11" spans="1:8" s="8" customFormat="1" ht="15.75" customHeight="1">
      <c r="A11" s="4"/>
      <c r="B11" s="87">
        <v>1</v>
      </c>
      <c r="C11" s="88" t="s">
        <v>3</v>
      </c>
      <c r="D11" s="73"/>
      <c r="E11" s="73"/>
      <c r="F11" s="89"/>
      <c r="G11" s="90"/>
    </row>
    <row r="12" spans="1:8" ht="43.5" customHeight="1">
      <c r="A12" s="94">
        <v>1</v>
      </c>
      <c r="B12" s="44">
        <v>1.01</v>
      </c>
      <c r="C12" s="54" t="s">
        <v>80</v>
      </c>
      <c r="D12" s="44" t="s">
        <v>4</v>
      </c>
      <c r="E12" s="45">
        <v>1</v>
      </c>
      <c r="F12" s="55"/>
      <c r="G12" s="56"/>
      <c r="H12" s="2"/>
    </row>
    <row r="13" spans="1:8" ht="43.5" customHeight="1">
      <c r="A13" s="94">
        <v>2</v>
      </c>
      <c r="B13" s="44">
        <v>1.02</v>
      </c>
      <c r="C13" s="54" t="s">
        <v>81</v>
      </c>
      <c r="D13" s="44" t="s">
        <v>4</v>
      </c>
      <c r="E13" s="45">
        <v>6</v>
      </c>
      <c r="F13" s="55"/>
      <c r="G13" s="56"/>
      <c r="H13" s="2"/>
    </row>
    <row r="14" spans="1:8" ht="56.25" customHeight="1">
      <c r="A14" s="94">
        <v>3</v>
      </c>
      <c r="B14" s="44">
        <v>1.03</v>
      </c>
      <c r="C14" s="54" t="s">
        <v>82</v>
      </c>
      <c r="D14" s="44" t="s">
        <v>4</v>
      </c>
      <c r="E14" s="45">
        <v>12</v>
      </c>
      <c r="F14" s="55"/>
      <c r="G14" s="56"/>
      <c r="H14" s="2"/>
    </row>
    <row r="15" spans="1:8" ht="56.25" customHeight="1">
      <c r="A15" s="94">
        <v>4</v>
      </c>
      <c r="B15" s="44">
        <v>1.04</v>
      </c>
      <c r="C15" s="54" t="s">
        <v>83</v>
      </c>
      <c r="D15" s="44" t="s">
        <v>4</v>
      </c>
      <c r="E15" s="45">
        <v>6</v>
      </c>
      <c r="F15" s="55"/>
      <c r="G15" s="56"/>
      <c r="H15" s="2"/>
    </row>
    <row r="16" spans="1:8" ht="56.25" customHeight="1">
      <c r="A16" s="94">
        <v>5</v>
      </c>
      <c r="B16" s="44">
        <v>1.05</v>
      </c>
      <c r="C16" s="54" t="s">
        <v>84</v>
      </c>
      <c r="D16" s="44" t="s">
        <v>35</v>
      </c>
      <c r="E16" s="45">
        <v>4</v>
      </c>
      <c r="F16" s="55"/>
      <c r="G16" s="56"/>
      <c r="H16" s="2"/>
    </row>
    <row r="17" spans="1:8" ht="66.75" customHeight="1">
      <c r="A17" s="94">
        <v>6</v>
      </c>
      <c r="B17" s="44">
        <v>1.06</v>
      </c>
      <c r="C17" s="54" t="s">
        <v>85</v>
      </c>
      <c r="D17" s="44" t="s">
        <v>9</v>
      </c>
      <c r="E17" s="45">
        <v>226.11</v>
      </c>
      <c r="F17" s="55"/>
      <c r="G17" s="56"/>
      <c r="H17" s="2"/>
    </row>
    <row r="18" spans="1:8" ht="54" customHeight="1">
      <c r="A18" s="94">
        <v>7</v>
      </c>
      <c r="B18" s="44">
        <v>1.07</v>
      </c>
      <c r="C18" s="54" t="s">
        <v>86</v>
      </c>
      <c r="D18" s="44" t="s">
        <v>10</v>
      </c>
      <c r="E18" s="45">
        <v>16.25</v>
      </c>
      <c r="F18" s="55"/>
      <c r="G18" s="56"/>
      <c r="H18" s="2"/>
    </row>
    <row r="19" spans="1:8" ht="52.5" customHeight="1">
      <c r="A19" s="94">
        <v>8</v>
      </c>
      <c r="B19" s="91">
        <v>1.08</v>
      </c>
      <c r="C19" s="54" t="s">
        <v>87</v>
      </c>
      <c r="D19" s="44" t="s">
        <v>10</v>
      </c>
      <c r="E19" s="45">
        <v>22.58</v>
      </c>
      <c r="F19" s="55"/>
      <c r="G19" s="56"/>
      <c r="H19" s="2"/>
    </row>
    <row r="20" spans="1:8" ht="55.5" customHeight="1">
      <c r="A20" s="94">
        <v>9</v>
      </c>
      <c r="B20" s="91">
        <v>1.0900000000000001</v>
      </c>
      <c r="C20" s="54" t="s">
        <v>88</v>
      </c>
      <c r="D20" s="44" t="s">
        <v>9</v>
      </c>
      <c r="E20" s="45">
        <v>55</v>
      </c>
      <c r="F20" s="55"/>
      <c r="G20" s="56"/>
      <c r="H20" s="2"/>
    </row>
    <row r="21" spans="1:8" ht="65.25" customHeight="1">
      <c r="A21" s="94">
        <v>10</v>
      </c>
      <c r="B21" s="91">
        <v>1.1000000000000001</v>
      </c>
      <c r="C21" s="54" t="s">
        <v>89</v>
      </c>
      <c r="D21" s="44" t="s">
        <v>10</v>
      </c>
      <c r="E21" s="45">
        <v>22.65</v>
      </c>
      <c r="F21" s="55"/>
      <c r="G21" s="56"/>
      <c r="H21" s="2"/>
    </row>
    <row r="22" spans="1:8" ht="56.25" customHeight="1">
      <c r="A22" s="94">
        <v>11</v>
      </c>
      <c r="B22" s="44">
        <v>1.1100000000000001</v>
      </c>
      <c r="C22" s="54" t="s">
        <v>90</v>
      </c>
      <c r="D22" s="44" t="s">
        <v>9</v>
      </c>
      <c r="E22" s="45">
        <v>50.28</v>
      </c>
      <c r="F22" s="55"/>
      <c r="G22" s="56"/>
      <c r="H22" s="2"/>
    </row>
    <row r="23" spans="1:8" ht="42" customHeight="1">
      <c r="A23" s="94">
        <v>12</v>
      </c>
      <c r="B23" s="44">
        <v>1.1200000000000001</v>
      </c>
      <c r="C23" s="54" t="s">
        <v>91</v>
      </c>
      <c r="D23" s="44" t="s">
        <v>4</v>
      </c>
      <c r="E23" s="45">
        <v>11</v>
      </c>
      <c r="F23" s="55"/>
      <c r="G23" s="56"/>
      <c r="H23" s="2"/>
    </row>
    <row r="24" spans="1:8" ht="55.5" customHeight="1">
      <c r="A24" s="94">
        <v>13</v>
      </c>
      <c r="B24" s="44">
        <v>1.1299999999999999</v>
      </c>
      <c r="C24" s="54" t="s">
        <v>92</v>
      </c>
      <c r="D24" s="44" t="s">
        <v>10</v>
      </c>
      <c r="E24" s="45">
        <v>22.01</v>
      </c>
      <c r="F24" s="55"/>
      <c r="G24" s="56"/>
      <c r="H24" s="2"/>
    </row>
    <row r="25" spans="1:8" ht="58.5" customHeight="1">
      <c r="A25" s="94">
        <v>14</v>
      </c>
      <c r="B25" s="44">
        <v>1.1399999999999999</v>
      </c>
      <c r="C25" s="54" t="s">
        <v>93</v>
      </c>
      <c r="D25" s="44" t="s">
        <v>10</v>
      </c>
      <c r="E25" s="45">
        <v>22.01</v>
      </c>
      <c r="F25" s="55"/>
      <c r="G25" s="56"/>
      <c r="H25" s="2"/>
    </row>
    <row r="26" spans="1:8" ht="45" customHeight="1">
      <c r="A26" s="94">
        <v>15</v>
      </c>
      <c r="B26" s="91">
        <v>1.1499999999999999</v>
      </c>
      <c r="C26" s="54" t="s">
        <v>94</v>
      </c>
      <c r="D26" s="44" t="s">
        <v>10</v>
      </c>
      <c r="E26" s="45">
        <v>57.78</v>
      </c>
      <c r="F26" s="55"/>
      <c r="G26" s="56"/>
      <c r="H26" s="2"/>
    </row>
    <row r="27" spans="1:8" ht="54.75" customHeight="1">
      <c r="A27" s="94">
        <v>16</v>
      </c>
      <c r="B27" s="91">
        <v>1.1599999999999999</v>
      </c>
      <c r="C27" s="54" t="s">
        <v>95</v>
      </c>
      <c r="D27" s="44" t="s">
        <v>9</v>
      </c>
      <c r="E27" s="45">
        <f>135.5+312.27</f>
        <v>447.77</v>
      </c>
      <c r="F27" s="55"/>
      <c r="G27" s="56"/>
      <c r="H27" s="2"/>
    </row>
    <row r="28" spans="1:8" ht="54.75" customHeight="1">
      <c r="A28" s="94">
        <v>17</v>
      </c>
      <c r="B28" s="91">
        <v>1.17</v>
      </c>
      <c r="C28" s="54" t="s">
        <v>96</v>
      </c>
      <c r="D28" s="44" t="s">
        <v>9</v>
      </c>
      <c r="E28" s="45">
        <v>42.31</v>
      </c>
      <c r="F28" s="55"/>
      <c r="G28" s="56"/>
      <c r="H28" s="2"/>
    </row>
    <row r="29" spans="1:8" ht="54.75" customHeight="1">
      <c r="A29" s="94">
        <v>18</v>
      </c>
      <c r="B29" s="44">
        <v>1.18</v>
      </c>
      <c r="C29" s="54" t="s">
        <v>97</v>
      </c>
      <c r="D29" s="44" t="s">
        <v>9</v>
      </c>
      <c r="E29" s="45">
        <v>10.69</v>
      </c>
      <c r="F29" s="55"/>
      <c r="G29" s="56"/>
      <c r="H29" s="2"/>
    </row>
    <row r="30" spans="1:8" ht="70.5" customHeight="1">
      <c r="A30" s="94">
        <v>19</v>
      </c>
      <c r="B30" s="44">
        <v>1.19</v>
      </c>
      <c r="C30" s="54" t="s">
        <v>98</v>
      </c>
      <c r="D30" s="44" t="s">
        <v>9</v>
      </c>
      <c r="E30" s="45">
        <v>30.8</v>
      </c>
      <c r="F30" s="55"/>
      <c r="G30" s="56"/>
      <c r="H30" s="2"/>
    </row>
    <row r="31" spans="1:8" ht="54" customHeight="1">
      <c r="A31" s="94">
        <v>20</v>
      </c>
      <c r="B31" s="91">
        <v>1.2</v>
      </c>
      <c r="C31" s="54" t="s">
        <v>99</v>
      </c>
      <c r="D31" s="44" t="s">
        <v>9</v>
      </c>
      <c r="E31" s="45">
        <f>42.31+144.16</f>
        <v>186.47</v>
      </c>
      <c r="F31" s="55"/>
      <c r="G31" s="56"/>
      <c r="H31" s="2"/>
    </row>
    <row r="32" spans="1:8" ht="69" customHeight="1">
      <c r="A32" s="94">
        <v>21</v>
      </c>
      <c r="B32" s="44">
        <v>1.21</v>
      </c>
      <c r="C32" s="54" t="s">
        <v>100</v>
      </c>
      <c r="D32" s="44" t="s">
        <v>9</v>
      </c>
      <c r="E32" s="45">
        <v>133.05000000000001</v>
      </c>
      <c r="F32" s="55"/>
      <c r="G32" s="56"/>
      <c r="H32" s="2"/>
    </row>
    <row r="33" spans="1:8" ht="79.5" customHeight="1">
      <c r="A33" s="94">
        <v>22</v>
      </c>
      <c r="B33" s="44">
        <v>1.22</v>
      </c>
      <c r="C33" s="54" t="s">
        <v>101</v>
      </c>
      <c r="D33" s="44" t="s">
        <v>9</v>
      </c>
      <c r="E33" s="45">
        <v>32.479999999999997</v>
      </c>
      <c r="F33" s="55"/>
      <c r="G33" s="56"/>
      <c r="H33" s="2"/>
    </row>
    <row r="34" spans="1:8" ht="56.25" customHeight="1">
      <c r="A34" s="94">
        <v>23</v>
      </c>
      <c r="B34" s="44">
        <v>1.23</v>
      </c>
      <c r="C34" s="54" t="s">
        <v>102</v>
      </c>
      <c r="D34" s="44" t="s">
        <v>9</v>
      </c>
      <c r="E34" s="45">
        <f>27.45+18.3</f>
        <v>45.75</v>
      </c>
      <c r="F34" s="55"/>
      <c r="G34" s="56"/>
      <c r="H34" s="2"/>
    </row>
    <row r="35" spans="1:8" ht="67.5" customHeight="1">
      <c r="A35" s="94">
        <v>24</v>
      </c>
      <c r="B35" s="91">
        <v>1.24</v>
      </c>
      <c r="C35" s="54" t="s">
        <v>103</v>
      </c>
      <c r="D35" s="44" t="s">
        <v>4</v>
      </c>
      <c r="E35" s="45">
        <v>4</v>
      </c>
      <c r="F35" s="55"/>
      <c r="G35" s="56"/>
      <c r="H35" s="2"/>
    </row>
    <row r="36" spans="1:8" ht="68.25" customHeight="1">
      <c r="A36" s="94">
        <v>25</v>
      </c>
      <c r="B36" s="44">
        <v>1.25</v>
      </c>
      <c r="C36" s="54" t="s">
        <v>104</v>
      </c>
      <c r="D36" s="44" t="s">
        <v>4</v>
      </c>
      <c r="E36" s="45">
        <v>7</v>
      </c>
      <c r="F36" s="55"/>
      <c r="G36" s="56"/>
      <c r="H36" s="2"/>
    </row>
    <row r="37" spans="1:8" ht="44.25" customHeight="1">
      <c r="A37" s="94">
        <v>26</v>
      </c>
      <c r="B37" s="91">
        <v>1.26</v>
      </c>
      <c r="C37" s="54" t="s">
        <v>105</v>
      </c>
      <c r="D37" s="44" t="s">
        <v>4</v>
      </c>
      <c r="E37" s="45">
        <f>11+5</f>
        <v>16</v>
      </c>
      <c r="F37" s="55"/>
      <c r="G37" s="55"/>
      <c r="H37" s="2"/>
    </row>
    <row r="38" spans="1:8" ht="53.25" customHeight="1">
      <c r="A38" s="94">
        <v>27</v>
      </c>
      <c r="B38" s="44">
        <v>1.27</v>
      </c>
      <c r="C38" s="54" t="s">
        <v>106</v>
      </c>
      <c r="D38" s="44" t="s">
        <v>9</v>
      </c>
      <c r="E38" s="45">
        <f>79.33+43.06</f>
        <v>122.39</v>
      </c>
      <c r="F38" s="55"/>
      <c r="G38" s="55"/>
      <c r="H38" s="2"/>
    </row>
    <row r="39" spans="1:8" ht="53.25" customHeight="1">
      <c r="A39" s="94">
        <v>28</v>
      </c>
      <c r="B39" s="44">
        <v>1.28</v>
      </c>
      <c r="C39" s="54" t="s">
        <v>107</v>
      </c>
      <c r="D39" s="44" t="s">
        <v>10</v>
      </c>
      <c r="E39" s="45">
        <v>70</v>
      </c>
      <c r="F39" s="55"/>
      <c r="G39" s="55"/>
      <c r="H39" s="2"/>
    </row>
    <row r="40" spans="1:8" ht="54.75" customHeight="1">
      <c r="A40" s="94">
        <v>29</v>
      </c>
      <c r="B40" s="44">
        <v>1.29</v>
      </c>
      <c r="C40" s="54" t="s">
        <v>108</v>
      </c>
      <c r="D40" s="44" t="s">
        <v>10</v>
      </c>
      <c r="E40" s="45">
        <v>16.8</v>
      </c>
      <c r="F40" s="55"/>
      <c r="G40" s="55"/>
      <c r="H40" s="2"/>
    </row>
    <row r="41" spans="1:8" ht="44.25" customHeight="1">
      <c r="A41" s="94">
        <v>30</v>
      </c>
      <c r="B41" s="91">
        <v>1.3</v>
      </c>
      <c r="C41" s="54" t="s">
        <v>109</v>
      </c>
      <c r="D41" s="44" t="s">
        <v>4</v>
      </c>
      <c r="E41" s="45">
        <v>5</v>
      </c>
      <c r="F41" s="55"/>
      <c r="G41" s="55"/>
      <c r="H41" s="2"/>
    </row>
    <row r="42" spans="1:8" ht="66.75" customHeight="1">
      <c r="A42" s="94">
        <v>31</v>
      </c>
      <c r="B42" s="44">
        <v>1.31</v>
      </c>
      <c r="C42" s="54" t="s">
        <v>110</v>
      </c>
      <c r="D42" s="44" t="s">
        <v>4</v>
      </c>
      <c r="E42" s="45">
        <v>5</v>
      </c>
      <c r="F42" s="55"/>
      <c r="G42" s="55"/>
      <c r="H42" s="2"/>
    </row>
    <row r="43" spans="1:8" ht="68.25" customHeight="1">
      <c r="A43" s="94">
        <v>32</v>
      </c>
      <c r="B43" s="79">
        <v>1.32</v>
      </c>
      <c r="C43" s="54" t="s">
        <v>111</v>
      </c>
      <c r="D43" s="44" t="s">
        <v>4</v>
      </c>
      <c r="E43" s="45">
        <v>3</v>
      </c>
      <c r="F43" s="55"/>
      <c r="G43" s="55"/>
      <c r="H43" s="2"/>
    </row>
    <row r="44" spans="1:8" ht="58.5" customHeight="1">
      <c r="A44" s="94">
        <v>33</v>
      </c>
      <c r="B44" s="92">
        <v>1.33</v>
      </c>
      <c r="C44" s="54" t="s">
        <v>112</v>
      </c>
      <c r="D44" s="44" t="s">
        <v>4</v>
      </c>
      <c r="E44" s="45">
        <v>1</v>
      </c>
      <c r="F44" s="55"/>
      <c r="G44" s="55"/>
      <c r="H44" s="2"/>
    </row>
    <row r="45" spans="1:8" ht="60">
      <c r="A45" s="94">
        <v>34</v>
      </c>
      <c r="B45" s="79">
        <v>1.34</v>
      </c>
      <c r="C45" s="54" t="s">
        <v>113</v>
      </c>
      <c r="D45" s="44" t="s">
        <v>4</v>
      </c>
      <c r="E45" s="45">
        <f>1+6</f>
        <v>7</v>
      </c>
      <c r="F45" s="55"/>
      <c r="G45" s="55"/>
      <c r="H45" s="2"/>
    </row>
    <row r="46" spans="1:8" ht="48">
      <c r="A46" s="94">
        <v>35</v>
      </c>
      <c r="B46" s="92">
        <v>1.35</v>
      </c>
      <c r="C46" s="54" t="s">
        <v>114</v>
      </c>
      <c r="D46" s="44" t="s">
        <v>4</v>
      </c>
      <c r="E46" s="45">
        <v>1</v>
      </c>
      <c r="F46" s="55"/>
      <c r="G46" s="55"/>
      <c r="H46" s="2"/>
    </row>
    <row r="47" spans="1:8" ht="44.25" customHeight="1">
      <c r="A47" s="94">
        <v>36</v>
      </c>
      <c r="B47" s="79">
        <v>1.36</v>
      </c>
      <c r="C47" s="54" t="s">
        <v>115</v>
      </c>
      <c r="D47" s="44" t="s">
        <v>4</v>
      </c>
      <c r="E47" s="45">
        <v>2</v>
      </c>
      <c r="F47" s="55"/>
      <c r="G47" s="55"/>
      <c r="H47" s="2"/>
    </row>
    <row r="48" spans="1:8" ht="44.25" customHeight="1">
      <c r="A48" s="94">
        <v>37</v>
      </c>
      <c r="B48" s="92">
        <v>1.37</v>
      </c>
      <c r="C48" s="54" t="s">
        <v>116</v>
      </c>
      <c r="D48" s="44" t="s">
        <v>4</v>
      </c>
      <c r="E48" s="45">
        <v>1</v>
      </c>
      <c r="F48" s="55"/>
      <c r="G48" s="55"/>
      <c r="H48" s="2"/>
    </row>
    <row r="49" spans="1:8" ht="48" customHeight="1">
      <c r="A49" s="94">
        <v>38</v>
      </c>
      <c r="B49" s="79">
        <v>1.38</v>
      </c>
      <c r="C49" s="54" t="s">
        <v>117</v>
      </c>
      <c r="D49" s="44" t="s">
        <v>4</v>
      </c>
      <c r="E49" s="45">
        <f>12+6</f>
        <v>18</v>
      </c>
      <c r="F49" s="55"/>
      <c r="G49" s="55"/>
      <c r="H49" s="2"/>
    </row>
    <row r="50" spans="1:8" ht="43.5" customHeight="1">
      <c r="A50" s="94">
        <v>39</v>
      </c>
      <c r="B50" s="92">
        <v>1.39</v>
      </c>
      <c r="C50" s="54" t="s">
        <v>118</v>
      </c>
      <c r="D50" s="44" t="s">
        <v>4</v>
      </c>
      <c r="E50" s="45">
        <f>4+6</f>
        <v>10</v>
      </c>
      <c r="F50" s="55"/>
      <c r="G50" s="55"/>
      <c r="H50" s="2"/>
    </row>
    <row r="51" spans="1:8" ht="33" customHeight="1">
      <c r="A51" s="94">
        <v>40</v>
      </c>
      <c r="B51" s="92">
        <v>1.4</v>
      </c>
      <c r="C51" s="54" t="s">
        <v>119</v>
      </c>
      <c r="D51" s="44" t="s">
        <v>4</v>
      </c>
      <c r="E51" s="45">
        <f>2+7</f>
        <v>9</v>
      </c>
      <c r="F51" s="55"/>
      <c r="G51" s="55"/>
      <c r="H51" s="2"/>
    </row>
    <row r="52" spans="1:8" ht="44.25" customHeight="1">
      <c r="A52" s="94">
        <v>41</v>
      </c>
      <c r="B52" s="92">
        <v>1.41</v>
      </c>
      <c r="C52" s="54" t="s">
        <v>120</v>
      </c>
      <c r="D52" s="44" t="s">
        <v>4</v>
      </c>
      <c r="E52" s="45">
        <f>2+5</f>
        <v>7</v>
      </c>
      <c r="F52" s="55"/>
      <c r="G52" s="56"/>
      <c r="H52" s="2"/>
    </row>
    <row r="53" spans="1:8" ht="44.25" customHeight="1">
      <c r="A53" s="94">
        <v>42</v>
      </c>
      <c r="B53" s="79">
        <v>1.42</v>
      </c>
      <c r="C53" s="54" t="s">
        <v>121</v>
      </c>
      <c r="D53" s="44" t="s">
        <v>4</v>
      </c>
      <c r="E53" s="45">
        <v>3</v>
      </c>
      <c r="F53" s="55"/>
      <c r="G53" s="55"/>
      <c r="H53" s="2"/>
    </row>
    <row r="54" spans="1:8" ht="60" customHeight="1">
      <c r="A54" s="94">
        <v>43</v>
      </c>
      <c r="B54" s="92">
        <v>1.43</v>
      </c>
      <c r="C54" s="54" t="s">
        <v>122</v>
      </c>
      <c r="D54" s="44" t="s">
        <v>4</v>
      </c>
      <c r="E54" s="45">
        <v>2</v>
      </c>
      <c r="F54" s="55"/>
      <c r="G54" s="56"/>
      <c r="H54" s="2"/>
    </row>
    <row r="55" spans="1:8" ht="48" customHeight="1">
      <c r="A55" s="94">
        <v>44</v>
      </c>
      <c r="B55" s="79">
        <v>1.44</v>
      </c>
      <c r="C55" s="54" t="s">
        <v>123</v>
      </c>
      <c r="D55" s="44" t="s">
        <v>9</v>
      </c>
      <c r="E55" s="45">
        <v>233.54</v>
      </c>
      <c r="F55" s="55"/>
      <c r="G55" s="55"/>
      <c r="H55" s="2"/>
    </row>
    <row r="56" spans="1:8" ht="70.5" customHeight="1">
      <c r="A56" s="94">
        <v>45</v>
      </c>
      <c r="B56" s="92">
        <v>1.45</v>
      </c>
      <c r="C56" s="54" t="s">
        <v>124</v>
      </c>
      <c r="D56" s="44" t="s">
        <v>6</v>
      </c>
      <c r="E56" s="45">
        <v>5</v>
      </c>
      <c r="F56" s="55"/>
      <c r="G56" s="56"/>
      <c r="H56" s="2"/>
    </row>
    <row r="57" spans="1:8" s="8" customFormat="1">
      <c r="A57" s="94"/>
      <c r="B57" s="44"/>
      <c r="C57" s="58" t="s">
        <v>7</v>
      </c>
      <c r="D57" s="59"/>
      <c r="E57" s="60"/>
      <c r="F57" s="61"/>
      <c r="G57" s="84"/>
      <c r="H57" s="4"/>
    </row>
    <row r="58" spans="1:8" s="8" customFormat="1" ht="12" customHeight="1">
      <c r="A58" s="94"/>
      <c r="B58" s="44"/>
      <c r="C58" s="83"/>
      <c r="D58" s="59"/>
      <c r="E58" s="60"/>
      <c r="F58" s="61"/>
      <c r="G58" s="84"/>
      <c r="H58" s="4"/>
    </row>
    <row r="59" spans="1:8" s="8" customFormat="1">
      <c r="A59" s="94"/>
      <c r="B59" s="96">
        <v>2</v>
      </c>
      <c r="C59" s="88" t="s">
        <v>8</v>
      </c>
      <c r="D59" s="73"/>
      <c r="E59" s="73"/>
      <c r="F59" s="89"/>
      <c r="G59" s="90"/>
      <c r="H59" s="4"/>
    </row>
    <row r="60" spans="1:8" ht="46.5" customHeight="1">
      <c r="A60" s="94">
        <v>46</v>
      </c>
      <c r="B60" s="44">
        <v>2.0099999999999998</v>
      </c>
      <c r="C60" s="54" t="s">
        <v>125</v>
      </c>
      <c r="D60" s="44" t="s">
        <v>9</v>
      </c>
      <c r="E60" s="45">
        <v>233.54</v>
      </c>
      <c r="F60" s="55"/>
      <c r="G60" s="56"/>
      <c r="H60" s="2"/>
    </row>
    <row r="61" spans="1:8" ht="105.75" customHeight="1">
      <c r="A61" s="94">
        <v>47</v>
      </c>
      <c r="B61" s="44">
        <v>2.02</v>
      </c>
      <c r="C61" s="54" t="s">
        <v>42</v>
      </c>
      <c r="D61" s="44" t="s">
        <v>9</v>
      </c>
      <c r="E61" s="45">
        <v>233.54</v>
      </c>
      <c r="F61" s="55"/>
      <c r="G61" s="56"/>
      <c r="H61" s="2"/>
    </row>
    <row r="62" spans="1:8" ht="93" customHeight="1">
      <c r="A62" s="79">
        <v>48</v>
      </c>
      <c r="B62" s="44">
        <v>2.0299999999999998</v>
      </c>
      <c r="C62" s="54" t="s">
        <v>126</v>
      </c>
      <c r="D62" s="44" t="s">
        <v>5</v>
      </c>
      <c r="E62" s="45">
        <v>918.62</v>
      </c>
      <c r="F62" s="55"/>
      <c r="G62" s="56"/>
      <c r="H62" s="2"/>
    </row>
    <row r="63" spans="1:8" ht="57" customHeight="1">
      <c r="A63" s="79">
        <v>49</v>
      </c>
      <c r="B63" s="44">
        <v>2.04</v>
      </c>
      <c r="C63" s="54" t="s">
        <v>127</v>
      </c>
      <c r="D63" s="44" t="s">
        <v>5</v>
      </c>
      <c r="E63" s="45">
        <v>91.86</v>
      </c>
      <c r="F63" s="55"/>
      <c r="G63" s="56"/>
      <c r="H63" s="2"/>
    </row>
    <row r="64" spans="1:8" ht="58.5" customHeight="1">
      <c r="A64" s="79">
        <v>50</v>
      </c>
      <c r="B64" s="44">
        <v>2.0499999999999998</v>
      </c>
      <c r="C64" s="54" t="s">
        <v>128</v>
      </c>
      <c r="D64" s="44" t="s">
        <v>5</v>
      </c>
      <c r="E64" s="45">
        <v>99.72</v>
      </c>
      <c r="F64" s="55"/>
      <c r="G64" s="56"/>
      <c r="H64" s="2"/>
    </row>
    <row r="65" spans="1:8" ht="72.75" customHeight="1">
      <c r="A65" s="79">
        <v>51</v>
      </c>
      <c r="B65" s="91">
        <v>2.06</v>
      </c>
      <c r="C65" s="54" t="s">
        <v>129</v>
      </c>
      <c r="D65" s="44" t="s">
        <v>9</v>
      </c>
      <c r="E65" s="63">
        <v>77</v>
      </c>
      <c r="F65" s="55"/>
      <c r="G65" s="56"/>
      <c r="H65" s="2"/>
    </row>
    <row r="66" spans="1:8" ht="123.75" customHeight="1">
      <c r="A66" s="79">
        <v>52</v>
      </c>
      <c r="B66" s="91">
        <v>2.0699999999999998</v>
      </c>
      <c r="C66" s="54" t="s">
        <v>130</v>
      </c>
      <c r="D66" s="44" t="s">
        <v>4</v>
      </c>
      <c r="E66" s="64">
        <v>8</v>
      </c>
      <c r="F66" s="55"/>
      <c r="G66" s="56"/>
      <c r="H66" s="2"/>
    </row>
    <row r="67" spans="1:8" ht="80.25" customHeight="1">
      <c r="A67" s="79">
        <v>53</v>
      </c>
      <c r="B67" s="91">
        <v>2.08</v>
      </c>
      <c r="C67" s="54" t="s">
        <v>131</v>
      </c>
      <c r="D67" s="44" t="s">
        <v>10</v>
      </c>
      <c r="E67" s="45">
        <v>75.010000000000005</v>
      </c>
      <c r="F67" s="55"/>
      <c r="G67" s="55"/>
      <c r="H67" s="2"/>
    </row>
    <row r="68" spans="1:8" ht="104.25" customHeight="1">
      <c r="A68" s="79">
        <v>54</v>
      </c>
      <c r="B68" s="93">
        <v>2.09</v>
      </c>
      <c r="C68" s="54" t="s">
        <v>132</v>
      </c>
      <c r="D68" s="44" t="s">
        <v>10</v>
      </c>
      <c r="E68" s="45">
        <v>75.010000000000005</v>
      </c>
      <c r="F68" s="55"/>
      <c r="G68" s="56"/>
      <c r="H68" s="2"/>
    </row>
    <row r="69" spans="1:8" ht="81.75" customHeight="1">
      <c r="A69" s="79">
        <v>55</v>
      </c>
      <c r="B69" s="91">
        <v>2.1</v>
      </c>
      <c r="C69" s="54" t="s">
        <v>133</v>
      </c>
      <c r="D69" s="44" t="s">
        <v>10</v>
      </c>
      <c r="E69" s="45">
        <v>75.010000000000005</v>
      </c>
      <c r="F69" s="55"/>
      <c r="G69" s="56"/>
      <c r="H69" s="2"/>
    </row>
    <row r="70" spans="1:8" ht="67.5" customHeight="1">
      <c r="A70" s="79">
        <v>56</v>
      </c>
      <c r="B70" s="79">
        <v>2.11</v>
      </c>
      <c r="C70" s="54" t="s">
        <v>134</v>
      </c>
      <c r="D70" s="44" t="s">
        <v>4</v>
      </c>
      <c r="E70" s="45">
        <v>77</v>
      </c>
      <c r="F70" s="55"/>
      <c r="G70" s="56"/>
      <c r="H70" s="97"/>
    </row>
    <row r="71" spans="1:8" ht="82.5" customHeight="1">
      <c r="A71" s="79">
        <v>57</v>
      </c>
      <c r="B71" s="79">
        <v>2.12</v>
      </c>
      <c r="C71" s="54" t="s">
        <v>135</v>
      </c>
      <c r="D71" s="44" t="s">
        <v>10</v>
      </c>
      <c r="E71" s="65">
        <v>76.52</v>
      </c>
      <c r="F71" s="55"/>
      <c r="G71" s="56"/>
      <c r="H71" s="9"/>
    </row>
    <row r="72" spans="1:8" ht="69" customHeight="1">
      <c r="A72" s="79">
        <v>58</v>
      </c>
      <c r="B72" s="91">
        <v>2.13</v>
      </c>
      <c r="C72" s="54" t="s">
        <v>136</v>
      </c>
      <c r="D72" s="44" t="s">
        <v>10</v>
      </c>
      <c r="E72" s="63">
        <v>173.53</v>
      </c>
      <c r="F72" s="55"/>
      <c r="G72" s="56"/>
      <c r="H72" s="9"/>
    </row>
    <row r="73" spans="1:8" ht="96.75" customHeight="1">
      <c r="A73" s="79">
        <v>59</v>
      </c>
      <c r="B73" s="92">
        <v>2.14</v>
      </c>
      <c r="C73" s="54" t="s">
        <v>137</v>
      </c>
      <c r="D73" s="44" t="s">
        <v>4</v>
      </c>
      <c r="E73" s="45">
        <v>1</v>
      </c>
      <c r="F73" s="55"/>
      <c r="G73" s="56"/>
      <c r="H73" s="2"/>
    </row>
    <row r="74" spans="1:8" ht="67.5" customHeight="1">
      <c r="A74" s="79">
        <v>60</v>
      </c>
      <c r="B74" s="79">
        <v>2.15</v>
      </c>
      <c r="C74" s="54" t="s">
        <v>138</v>
      </c>
      <c r="D74" s="44" t="s">
        <v>5</v>
      </c>
      <c r="E74" s="45">
        <v>467.08</v>
      </c>
      <c r="F74" s="55"/>
      <c r="G74" s="55"/>
      <c r="H74" s="2"/>
    </row>
    <row r="75" spans="1:8" ht="66.75" customHeight="1">
      <c r="A75" s="79">
        <v>61</v>
      </c>
      <c r="B75" s="79">
        <v>2.16</v>
      </c>
      <c r="C75" s="54" t="s">
        <v>139</v>
      </c>
      <c r="D75" s="44" t="s">
        <v>5</v>
      </c>
      <c r="E75" s="45">
        <v>349.88</v>
      </c>
      <c r="F75" s="55"/>
      <c r="G75" s="56"/>
      <c r="H75" s="2"/>
    </row>
    <row r="76" spans="1:8" s="8" customFormat="1">
      <c r="A76" s="79"/>
      <c r="B76" s="44"/>
      <c r="C76" s="58" t="s">
        <v>11</v>
      </c>
      <c r="D76" s="59"/>
      <c r="E76" s="60"/>
      <c r="F76" s="61"/>
      <c r="G76" s="84"/>
      <c r="H76" s="4"/>
    </row>
    <row r="77" spans="1:8" s="8" customFormat="1">
      <c r="A77" s="79"/>
      <c r="B77" s="44"/>
      <c r="C77" s="83"/>
      <c r="D77" s="59"/>
      <c r="E77" s="60"/>
      <c r="F77" s="61"/>
      <c r="G77" s="84"/>
      <c r="H77" s="4"/>
    </row>
    <row r="78" spans="1:8" s="4" customFormat="1">
      <c r="A78" s="79"/>
      <c r="B78" s="96">
        <v>3</v>
      </c>
      <c r="C78" s="88" t="s">
        <v>12</v>
      </c>
      <c r="D78" s="59"/>
      <c r="E78" s="98"/>
      <c r="F78" s="99"/>
      <c r="G78" s="84"/>
    </row>
    <row r="79" spans="1:8" ht="81" customHeight="1">
      <c r="A79" s="79">
        <v>62</v>
      </c>
      <c r="B79" s="44">
        <v>3.01</v>
      </c>
      <c r="C79" s="66" t="s">
        <v>140</v>
      </c>
      <c r="D79" s="44" t="s">
        <v>9</v>
      </c>
      <c r="E79" s="45">
        <f>293.67+44.91</f>
        <v>338.58000000000004</v>
      </c>
      <c r="F79" s="55"/>
      <c r="G79" s="56"/>
      <c r="H79" s="2"/>
    </row>
    <row r="80" spans="1:8" ht="54.75" customHeight="1">
      <c r="A80" s="79">
        <v>63</v>
      </c>
      <c r="B80" s="79">
        <v>3.02</v>
      </c>
      <c r="C80" s="54" t="s">
        <v>141</v>
      </c>
      <c r="D80" s="44" t="s">
        <v>10</v>
      </c>
      <c r="E80" s="45">
        <v>27.73</v>
      </c>
      <c r="F80" s="55"/>
      <c r="G80" s="56"/>
      <c r="H80" s="2"/>
    </row>
    <row r="81" spans="1:8" ht="77.25" customHeight="1">
      <c r="A81" s="79">
        <v>64</v>
      </c>
      <c r="B81" s="91">
        <v>3.03</v>
      </c>
      <c r="C81" s="54" t="s">
        <v>142</v>
      </c>
      <c r="D81" s="44" t="s">
        <v>10</v>
      </c>
      <c r="E81" s="45">
        <v>254.1</v>
      </c>
      <c r="F81" s="55"/>
      <c r="G81" s="56"/>
      <c r="H81" s="2"/>
    </row>
    <row r="82" spans="1:8" ht="118.5" customHeight="1">
      <c r="A82" s="94">
        <v>65</v>
      </c>
      <c r="B82" s="91">
        <v>3.04</v>
      </c>
      <c r="C82" s="54" t="s">
        <v>143</v>
      </c>
      <c r="D82" s="44" t="s">
        <v>10</v>
      </c>
      <c r="E82" s="45">
        <v>46.4</v>
      </c>
      <c r="F82" s="55"/>
      <c r="G82" s="56"/>
      <c r="H82" s="9"/>
    </row>
    <row r="83" spans="1:8" ht="80.25" customHeight="1">
      <c r="A83" s="94">
        <v>66</v>
      </c>
      <c r="B83" s="79">
        <v>3.05</v>
      </c>
      <c r="C83" s="54" t="s">
        <v>144</v>
      </c>
      <c r="D83" s="44" t="s">
        <v>9</v>
      </c>
      <c r="E83" s="45">
        <v>218.04</v>
      </c>
      <c r="F83" s="55"/>
      <c r="G83" s="56"/>
      <c r="H83" s="2"/>
    </row>
    <row r="84" spans="1:8" ht="78" customHeight="1">
      <c r="A84" s="79">
        <v>67</v>
      </c>
      <c r="B84" s="91">
        <v>3.06</v>
      </c>
      <c r="C84" s="54" t="s">
        <v>145</v>
      </c>
      <c r="D84" s="44" t="s">
        <v>9</v>
      </c>
      <c r="E84" s="45">
        <v>52</v>
      </c>
      <c r="F84" s="55"/>
      <c r="G84" s="56"/>
      <c r="H84" s="2"/>
    </row>
    <row r="85" spans="1:8" ht="92.25" customHeight="1">
      <c r="A85" s="79">
        <v>68</v>
      </c>
      <c r="B85" s="91">
        <v>3.07</v>
      </c>
      <c r="C85" s="54" t="s">
        <v>146</v>
      </c>
      <c r="D85" s="44" t="s">
        <v>10</v>
      </c>
      <c r="E85" s="45">
        <v>103.83</v>
      </c>
      <c r="F85" s="55"/>
      <c r="G85" s="55"/>
      <c r="H85" s="2"/>
    </row>
    <row r="86" spans="1:8" ht="95.25" customHeight="1">
      <c r="A86" s="79">
        <v>69</v>
      </c>
      <c r="B86" s="79">
        <v>3.08</v>
      </c>
      <c r="C86" s="54" t="s">
        <v>147</v>
      </c>
      <c r="D86" s="44" t="s">
        <v>10</v>
      </c>
      <c r="E86" s="45">
        <v>150.91999999999999</v>
      </c>
      <c r="F86" s="55"/>
      <c r="G86" s="55"/>
      <c r="H86" s="2"/>
    </row>
    <row r="87" spans="1:8" ht="80.25" customHeight="1">
      <c r="A87" s="79">
        <v>70</v>
      </c>
      <c r="B87" s="44">
        <v>3.09</v>
      </c>
      <c r="C87" s="54" t="s">
        <v>148</v>
      </c>
      <c r="D87" s="44" t="s">
        <v>10</v>
      </c>
      <c r="E87" s="45">
        <v>150.91999999999999</v>
      </c>
      <c r="F87" s="55"/>
      <c r="G87" s="56"/>
      <c r="H87" s="2"/>
    </row>
    <row r="88" spans="1:8" ht="107.25" customHeight="1">
      <c r="A88" s="79">
        <v>71</v>
      </c>
      <c r="B88" s="91">
        <v>3.1</v>
      </c>
      <c r="C88" s="54" t="s">
        <v>149</v>
      </c>
      <c r="D88" s="44" t="s">
        <v>10</v>
      </c>
      <c r="E88" s="45">
        <v>76.52</v>
      </c>
      <c r="F88" s="55"/>
      <c r="G88" s="56"/>
      <c r="H88" s="2"/>
    </row>
    <row r="89" spans="1:8" ht="95.25" customHeight="1">
      <c r="A89" s="79">
        <v>72</v>
      </c>
      <c r="B89" s="91">
        <v>3.11</v>
      </c>
      <c r="C89" s="54" t="s">
        <v>150</v>
      </c>
      <c r="D89" s="44" t="s">
        <v>4</v>
      </c>
      <c r="E89" s="45">
        <v>8</v>
      </c>
      <c r="F89" s="55"/>
      <c r="G89" s="56"/>
      <c r="H89" s="2"/>
    </row>
    <row r="90" spans="1:8" ht="136.5" customHeight="1">
      <c r="A90" s="79">
        <v>73</v>
      </c>
      <c r="B90" s="91">
        <v>3.12</v>
      </c>
      <c r="C90" s="54" t="s">
        <v>151</v>
      </c>
      <c r="D90" s="44" t="s">
        <v>9</v>
      </c>
      <c r="E90" s="45">
        <v>293.67</v>
      </c>
      <c r="F90" s="55"/>
      <c r="G90" s="55"/>
      <c r="H90" s="2"/>
    </row>
    <row r="91" spans="1:8" ht="99" customHeight="1">
      <c r="A91" s="79">
        <v>743</v>
      </c>
      <c r="B91" s="91">
        <v>3.13</v>
      </c>
      <c r="C91" s="54" t="s">
        <v>152</v>
      </c>
      <c r="D91" s="44" t="s">
        <v>10</v>
      </c>
      <c r="E91" s="45">
        <v>3</v>
      </c>
      <c r="F91" s="55"/>
      <c r="G91" s="56"/>
      <c r="H91" s="2"/>
    </row>
    <row r="92" spans="1:8" ht="119.25" customHeight="1">
      <c r="A92" s="79">
        <v>75</v>
      </c>
      <c r="B92" s="91">
        <v>3.14</v>
      </c>
      <c r="C92" s="67" t="s">
        <v>153</v>
      </c>
      <c r="D92" s="48" t="s">
        <v>9</v>
      </c>
      <c r="E92" s="49">
        <v>1.3</v>
      </c>
      <c r="F92" s="104"/>
      <c r="G92" s="105"/>
      <c r="H92" s="2"/>
    </row>
    <row r="93" spans="1:8" ht="83.25" customHeight="1">
      <c r="A93" s="79">
        <v>76</v>
      </c>
      <c r="B93" s="91">
        <v>3.15</v>
      </c>
      <c r="C93" s="54" t="s">
        <v>154</v>
      </c>
      <c r="D93" s="44" t="s">
        <v>10</v>
      </c>
      <c r="E93" s="45">
        <v>30</v>
      </c>
      <c r="F93" s="55"/>
      <c r="G93" s="56"/>
      <c r="H93" s="2"/>
    </row>
    <row r="94" spans="1:8" ht="55.5" customHeight="1">
      <c r="A94" s="79">
        <v>77</v>
      </c>
      <c r="B94" s="91">
        <v>3.16</v>
      </c>
      <c r="C94" s="66" t="s">
        <v>155</v>
      </c>
      <c r="D94" s="44" t="s">
        <v>10</v>
      </c>
      <c r="E94" s="45">
        <v>91.95</v>
      </c>
      <c r="F94" s="55"/>
      <c r="G94" s="56"/>
      <c r="H94" s="2"/>
    </row>
    <row r="95" spans="1:8" ht="91.5" customHeight="1">
      <c r="A95" s="94">
        <v>78</v>
      </c>
      <c r="B95" s="91">
        <v>3.17</v>
      </c>
      <c r="C95" s="54" t="s">
        <v>156</v>
      </c>
      <c r="D95" s="44" t="s">
        <v>10</v>
      </c>
      <c r="E95" s="45">
        <v>91.95</v>
      </c>
      <c r="F95" s="55"/>
      <c r="G95" s="55"/>
      <c r="H95" s="2"/>
    </row>
    <row r="96" spans="1:8" ht="80.25" customHeight="1">
      <c r="A96" s="79">
        <v>79</v>
      </c>
      <c r="B96" s="91">
        <v>3.18</v>
      </c>
      <c r="C96" s="66" t="s">
        <v>157</v>
      </c>
      <c r="D96" s="44" t="s">
        <v>9</v>
      </c>
      <c r="E96" s="45">
        <v>374.49</v>
      </c>
      <c r="F96" s="55"/>
      <c r="G96" s="56"/>
      <c r="H96" s="2"/>
    </row>
    <row r="97" spans="1:8" ht="80.25" customHeight="1">
      <c r="A97" s="79">
        <v>80</v>
      </c>
      <c r="B97" s="91">
        <v>3.19</v>
      </c>
      <c r="C97" s="66" t="s">
        <v>158</v>
      </c>
      <c r="D97" s="44" t="s">
        <v>9</v>
      </c>
      <c r="E97" s="45">
        <v>374.49</v>
      </c>
      <c r="F97" s="55"/>
      <c r="G97" s="56"/>
      <c r="H97" s="2"/>
    </row>
    <row r="98" spans="1:8" ht="66.75" customHeight="1">
      <c r="A98" s="79">
        <v>81</v>
      </c>
      <c r="B98" s="91">
        <v>3.2</v>
      </c>
      <c r="C98" s="66" t="s">
        <v>159</v>
      </c>
      <c r="D98" s="44" t="s">
        <v>9</v>
      </c>
      <c r="E98" s="45">
        <v>128.72999999999999</v>
      </c>
      <c r="F98" s="55"/>
      <c r="G98" s="56"/>
      <c r="H98" s="2"/>
    </row>
    <row r="99" spans="1:8" ht="69" customHeight="1">
      <c r="A99" s="79">
        <v>82</v>
      </c>
      <c r="B99" s="91">
        <v>3.21</v>
      </c>
      <c r="C99" s="66" t="s">
        <v>160</v>
      </c>
      <c r="D99" s="44" t="s">
        <v>9</v>
      </c>
      <c r="E99" s="45">
        <v>128.72999999999999</v>
      </c>
      <c r="F99" s="55"/>
      <c r="G99" s="56"/>
      <c r="H99" s="2"/>
    </row>
    <row r="100" spans="1:8" ht="69" customHeight="1">
      <c r="A100" s="79">
        <v>83</v>
      </c>
      <c r="B100" s="91">
        <v>3.22</v>
      </c>
      <c r="C100" s="66" t="s">
        <v>161</v>
      </c>
      <c r="D100" s="44" t="s">
        <v>9</v>
      </c>
      <c r="E100" s="45">
        <v>634.4</v>
      </c>
      <c r="F100" s="55"/>
      <c r="G100" s="56"/>
      <c r="H100" s="2"/>
    </row>
    <row r="101" spans="1:8" ht="69" customHeight="1">
      <c r="A101" s="79">
        <v>84</v>
      </c>
      <c r="B101" s="91">
        <v>3.23</v>
      </c>
      <c r="C101" s="66" t="s">
        <v>162</v>
      </c>
      <c r="D101" s="44" t="s">
        <v>9</v>
      </c>
      <c r="E101" s="45">
        <v>634.4</v>
      </c>
      <c r="F101" s="55"/>
      <c r="G101" s="56"/>
      <c r="H101" s="2"/>
    </row>
    <row r="102" spans="1:8" ht="57.75" customHeight="1">
      <c r="A102" s="79">
        <v>85</v>
      </c>
      <c r="B102" s="91">
        <v>3.24</v>
      </c>
      <c r="C102" s="66" t="s">
        <v>163</v>
      </c>
      <c r="D102" s="44" t="s">
        <v>9</v>
      </c>
      <c r="E102" s="45">
        <f>278.7+33.24</f>
        <v>311.94</v>
      </c>
      <c r="F102" s="55"/>
      <c r="G102" s="56"/>
      <c r="H102" s="2"/>
    </row>
    <row r="103" spans="1:8" ht="81" customHeight="1">
      <c r="A103" s="79">
        <v>86</v>
      </c>
      <c r="B103" s="91">
        <v>3.25</v>
      </c>
      <c r="C103" s="66" t="s">
        <v>164</v>
      </c>
      <c r="D103" s="44" t="s">
        <v>10</v>
      </c>
      <c r="E103" s="45">
        <f>243.77+277.89</f>
        <v>521.66</v>
      </c>
      <c r="F103" s="55"/>
      <c r="G103" s="56"/>
      <c r="H103" s="2"/>
    </row>
    <row r="104" spans="1:8" ht="43.5" customHeight="1">
      <c r="A104" s="79">
        <v>87</v>
      </c>
      <c r="B104" s="91">
        <v>3.26</v>
      </c>
      <c r="C104" s="54" t="s">
        <v>165</v>
      </c>
      <c r="D104" s="44" t="s">
        <v>10</v>
      </c>
      <c r="E104" s="45">
        <v>183.9</v>
      </c>
      <c r="F104" s="55"/>
      <c r="G104" s="55"/>
      <c r="H104" s="2"/>
    </row>
    <row r="105" spans="1:8" ht="44.25" customHeight="1">
      <c r="A105" s="79">
        <v>88</v>
      </c>
      <c r="B105" s="91">
        <v>3.27</v>
      </c>
      <c r="C105" s="54" t="s">
        <v>166</v>
      </c>
      <c r="D105" s="44" t="s">
        <v>10</v>
      </c>
      <c r="E105" s="45">
        <v>141.28</v>
      </c>
      <c r="F105" s="55"/>
      <c r="G105" s="55"/>
      <c r="H105" s="2"/>
    </row>
    <row r="106" spans="1:8" ht="71.25" customHeight="1">
      <c r="A106" s="79">
        <v>89</v>
      </c>
      <c r="B106" s="91">
        <v>3.28</v>
      </c>
      <c r="C106" s="66" t="s">
        <v>167</v>
      </c>
      <c r="D106" s="44" t="s">
        <v>9</v>
      </c>
      <c r="E106" s="45">
        <v>293.67</v>
      </c>
      <c r="F106" s="55"/>
      <c r="G106" s="56"/>
      <c r="H106" s="2"/>
    </row>
    <row r="107" spans="1:8" ht="60" customHeight="1">
      <c r="A107" s="94">
        <v>90</v>
      </c>
      <c r="B107" s="91">
        <v>3.29</v>
      </c>
      <c r="C107" s="66" t="s">
        <v>168</v>
      </c>
      <c r="D107" s="44" t="s">
        <v>9</v>
      </c>
      <c r="E107" s="45">
        <v>96</v>
      </c>
      <c r="F107" s="55"/>
      <c r="G107" s="56"/>
      <c r="H107" s="2"/>
    </row>
    <row r="108" spans="1:8" ht="42.75" customHeight="1">
      <c r="A108" s="79">
        <v>91</v>
      </c>
      <c r="B108" s="91">
        <v>3.3</v>
      </c>
      <c r="C108" s="54" t="s">
        <v>169</v>
      </c>
      <c r="D108" s="44" t="s">
        <v>5</v>
      </c>
      <c r="E108" s="45">
        <v>44.02</v>
      </c>
      <c r="F108" s="55"/>
      <c r="G108" s="55"/>
      <c r="H108" s="2"/>
    </row>
    <row r="109" spans="1:8" ht="55.5" customHeight="1">
      <c r="A109" s="79">
        <v>92</v>
      </c>
      <c r="B109" s="91">
        <v>3.31</v>
      </c>
      <c r="C109" s="66" t="s">
        <v>170</v>
      </c>
      <c r="D109" s="44" t="s">
        <v>10</v>
      </c>
      <c r="E109" s="45">
        <v>91.95</v>
      </c>
      <c r="F109" s="55"/>
      <c r="G109" s="56"/>
      <c r="H109" s="2"/>
    </row>
    <row r="110" spans="1:8" ht="81.75" customHeight="1">
      <c r="A110" s="79">
        <v>93</v>
      </c>
      <c r="B110" s="91">
        <v>3.32</v>
      </c>
      <c r="C110" s="54" t="s">
        <v>171</v>
      </c>
      <c r="D110" s="44" t="s">
        <v>4</v>
      </c>
      <c r="E110" s="45">
        <v>1</v>
      </c>
      <c r="F110" s="55"/>
      <c r="G110" s="55"/>
      <c r="H110" s="2"/>
    </row>
    <row r="111" spans="1:8" ht="79.5" customHeight="1">
      <c r="A111" s="79">
        <v>94</v>
      </c>
      <c r="B111" s="91">
        <v>3.33</v>
      </c>
      <c r="C111" s="54" t="s">
        <v>172</v>
      </c>
      <c r="D111" s="44" t="s">
        <v>4</v>
      </c>
      <c r="E111" s="45">
        <v>1</v>
      </c>
      <c r="F111" s="55"/>
      <c r="G111" s="55"/>
      <c r="H111" s="2"/>
    </row>
    <row r="112" spans="1:8" ht="55.5" customHeight="1">
      <c r="A112" s="79">
        <v>95</v>
      </c>
      <c r="B112" s="91">
        <v>3.34</v>
      </c>
      <c r="C112" s="54" t="s">
        <v>173</v>
      </c>
      <c r="D112" s="44" t="s">
        <v>9</v>
      </c>
      <c r="E112" s="45">
        <v>293.67</v>
      </c>
      <c r="F112" s="55"/>
      <c r="G112" s="55"/>
      <c r="H112" s="2"/>
    </row>
    <row r="113" spans="1:8" ht="95.25" customHeight="1">
      <c r="A113" s="79">
        <v>96</v>
      </c>
      <c r="B113" s="91">
        <v>3.35</v>
      </c>
      <c r="C113" s="66" t="s">
        <v>174</v>
      </c>
      <c r="D113" s="44" t="s">
        <v>4</v>
      </c>
      <c r="E113" s="45">
        <v>4</v>
      </c>
      <c r="F113" s="55"/>
      <c r="G113" s="56"/>
      <c r="H113" s="2"/>
    </row>
    <row r="114" spans="1:8" ht="132.75" customHeight="1">
      <c r="A114" s="79">
        <v>97</v>
      </c>
      <c r="B114" s="91">
        <v>3.36</v>
      </c>
      <c r="C114" s="66" t="s">
        <v>175</v>
      </c>
      <c r="D114" s="44" t="s">
        <v>4</v>
      </c>
      <c r="E114" s="45">
        <v>1</v>
      </c>
      <c r="F114" s="55"/>
      <c r="G114" s="56"/>
      <c r="H114" s="2"/>
    </row>
    <row r="115" spans="1:8" ht="108.75" customHeight="1">
      <c r="A115" s="94">
        <v>98</v>
      </c>
      <c r="B115" s="91">
        <v>3.37</v>
      </c>
      <c r="C115" s="66" t="s">
        <v>176</v>
      </c>
      <c r="D115" s="44" t="s">
        <v>4</v>
      </c>
      <c r="E115" s="45">
        <v>1</v>
      </c>
      <c r="F115" s="55"/>
      <c r="G115" s="56"/>
      <c r="H115" s="2"/>
    </row>
    <row r="116" spans="1:8" ht="68.25" customHeight="1">
      <c r="A116" s="79">
        <v>99</v>
      </c>
      <c r="B116" s="92">
        <v>3.38</v>
      </c>
      <c r="C116" s="54" t="s">
        <v>177</v>
      </c>
      <c r="D116" s="44" t="s">
        <v>4</v>
      </c>
      <c r="E116" s="45">
        <v>3</v>
      </c>
      <c r="F116" s="56"/>
      <c r="G116" s="56"/>
      <c r="H116" s="2"/>
    </row>
    <row r="117" spans="1:8" ht="71.25" customHeight="1">
      <c r="A117" s="79">
        <v>100</v>
      </c>
      <c r="B117" s="91">
        <v>3.39</v>
      </c>
      <c r="C117" s="66" t="s">
        <v>178</v>
      </c>
      <c r="D117" s="44" t="s">
        <v>4</v>
      </c>
      <c r="E117" s="45">
        <v>1</v>
      </c>
      <c r="F117" s="55"/>
      <c r="G117" s="56"/>
      <c r="H117" s="2"/>
    </row>
    <row r="118" spans="1:8" ht="120.75" customHeight="1">
      <c r="A118" s="79">
        <v>101</v>
      </c>
      <c r="B118" s="92">
        <v>3.4</v>
      </c>
      <c r="C118" s="66" t="s">
        <v>179</v>
      </c>
      <c r="D118" s="44" t="s">
        <v>9</v>
      </c>
      <c r="E118" s="45">
        <v>68.39</v>
      </c>
      <c r="F118" s="55"/>
      <c r="G118" s="56"/>
      <c r="H118" s="2"/>
    </row>
    <row r="119" spans="1:8" ht="79.5" customHeight="1">
      <c r="A119" s="79">
        <v>102</v>
      </c>
      <c r="B119" s="79">
        <v>3.41</v>
      </c>
      <c r="C119" s="66" t="s">
        <v>180</v>
      </c>
      <c r="D119" s="44" t="s">
        <v>9</v>
      </c>
      <c r="E119" s="45">
        <v>30</v>
      </c>
      <c r="F119" s="55"/>
      <c r="G119" s="56"/>
      <c r="H119" s="2"/>
    </row>
    <row r="120" spans="1:8" ht="108" customHeight="1">
      <c r="A120" s="79">
        <v>103</v>
      </c>
      <c r="B120" s="79">
        <v>3.42</v>
      </c>
      <c r="C120" s="66" t="s">
        <v>181</v>
      </c>
      <c r="D120" s="44" t="s">
        <v>4</v>
      </c>
      <c r="E120" s="45">
        <v>2</v>
      </c>
      <c r="F120" s="55"/>
      <c r="G120" s="56"/>
      <c r="H120" s="2"/>
    </row>
    <row r="121" spans="1:8" ht="57.75" customHeight="1">
      <c r="A121" s="79">
        <v>104</v>
      </c>
      <c r="B121" s="79">
        <v>3.43</v>
      </c>
      <c r="C121" s="54" t="s">
        <v>182</v>
      </c>
      <c r="D121" s="44" t="s">
        <v>9</v>
      </c>
      <c r="E121" s="45">
        <v>65</v>
      </c>
      <c r="F121" s="55"/>
      <c r="G121" s="55"/>
      <c r="H121" s="2"/>
    </row>
    <row r="122" spans="1:8" ht="71.25" customHeight="1">
      <c r="A122" s="79">
        <v>105</v>
      </c>
      <c r="B122" s="79">
        <v>3.45</v>
      </c>
      <c r="C122" s="54" t="s">
        <v>183</v>
      </c>
      <c r="D122" s="44" t="s">
        <v>9</v>
      </c>
      <c r="E122" s="45">
        <v>92</v>
      </c>
      <c r="F122" s="55"/>
      <c r="G122" s="55"/>
      <c r="H122" s="2"/>
    </row>
    <row r="123" spans="1:8" ht="108">
      <c r="A123" s="79">
        <v>106</v>
      </c>
      <c r="B123" s="79">
        <v>3.46</v>
      </c>
      <c r="C123" s="66" t="s">
        <v>46</v>
      </c>
      <c r="D123" s="44" t="s">
        <v>9</v>
      </c>
      <c r="E123" s="45">
        <v>0.37</v>
      </c>
      <c r="F123" s="46"/>
      <c r="G123" s="68"/>
      <c r="H123" s="2"/>
    </row>
    <row r="124" spans="1:8" s="8" customFormat="1">
      <c r="A124" s="79"/>
      <c r="B124" s="94"/>
      <c r="C124" s="58" t="s">
        <v>13</v>
      </c>
      <c r="D124" s="59"/>
      <c r="E124" s="60"/>
      <c r="F124" s="61"/>
      <c r="G124" s="84"/>
      <c r="H124" s="4"/>
    </row>
    <row r="125" spans="1:8" s="8" customFormat="1">
      <c r="A125" s="79"/>
      <c r="B125" s="94"/>
      <c r="C125" s="83"/>
      <c r="D125" s="59"/>
      <c r="E125" s="60"/>
      <c r="F125" s="61"/>
      <c r="G125" s="84"/>
      <c r="H125" s="4"/>
    </row>
    <row r="126" spans="1:8" s="4" customFormat="1">
      <c r="A126" s="100"/>
      <c r="B126" s="87">
        <v>4</v>
      </c>
      <c r="C126" s="124" t="s">
        <v>14</v>
      </c>
      <c r="D126" s="124"/>
      <c r="E126" s="96"/>
      <c r="F126" s="101"/>
      <c r="G126" s="62"/>
    </row>
    <row r="127" spans="1:8" s="4" customFormat="1" ht="91.5" customHeight="1">
      <c r="A127" s="79">
        <v>107</v>
      </c>
      <c r="B127" s="44">
        <v>4.01</v>
      </c>
      <c r="C127" s="54" t="s">
        <v>184</v>
      </c>
      <c r="D127" s="44" t="s">
        <v>9</v>
      </c>
      <c r="E127" s="45">
        <v>293.67</v>
      </c>
      <c r="F127" s="55"/>
      <c r="G127" s="55"/>
    </row>
    <row r="128" spans="1:8" s="2" customFormat="1" ht="108" customHeight="1">
      <c r="A128" s="79">
        <v>108</v>
      </c>
      <c r="B128" s="44">
        <v>4.0199999999999996</v>
      </c>
      <c r="C128" s="54" t="s">
        <v>185</v>
      </c>
      <c r="D128" s="44" t="s">
        <v>9</v>
      </c>
      <c r="E128" s="45">
        <v>293.67</v>
      </c>
      <c r="F128" s="55"/>
      <c r="G128" s="56"/>
    </row>
    <row r="129" spans="1:8" s="4" customFormat="1">
      <c r="A129" s="79"/>
      <c r="B129" s="44"/>
      <c r="C129" s="58" t="s">
        <v>15</v>
      </c>
      <c r="D129" s="59"/>
      <c r="E129" s="60"/>
      <c r="F129" s="61"/>
      <c r="G129" s="84"/>
    </row>
    <row r="130" spans="1:8" s="4" customFormat="1">
      <c r="A130" s="79"/>
      <c r="B130" s="44"/>
      <c r="C130" s="83"/>
      <c r="D130" s="59"/>
      <c r="E130" s="60"/>
      <c r="F130" s="61"/>
      <c r="G130" s="84"/>
    </row>
    <row r="131" spans="1:8" s="4" customFormat="1">
      <c r="A131" s="100"/>
      <c r="B131" s="87">
        <v>5</v>
      </c>
      <c r="C131" s="124" t="s">
        <v>16</v>
      </c>
      <c r="D131" s="124"/>
      <c r="E131" s="96"/>
      <c r="F131" s="101"/>
      <c r="G131" s="62"/>
    </row>
    <row r="132" spans="1:8" ht="96" customHeight="1">
      <c r="A132" s="79">
        <v>109</v>
      </c>
      <c r="B132" s="44">
        <v>5.01</v>
      </c>
      <c r="C132" s="54" t="s">
        <v>186</v>
      </c>
      <c r="D132" s="44" t="s">
        <v>10</v>
      </c>
      <c r="E132" s="45">
        <v>75</v>
      </c>
      <c r="F132" s="55"/>
      <c r="G132" s="56"/>
      <c r="H132" s="2"/>
    </row>
    <row r="133" spans="1:8" ht="91.5" customHeight="1">
      <c r="A133" s="79">
        <v>110</v>
      </c>
      <c r="B133" s="44">
        <v>5.0199999999999996</v>
      </c>
      <c r="C133" s="54" t="s">
        <v>187</v>
      </c>
      <c r="D133" s="44" t="s">
        <v>10</v>
      </c>
      <c r="E133" s="45">
        <v>27.65</v>
      </c>
      <c r="F133" s="55"/>
      <c r="G133" s="56"/>
      <c r="H133" s="2"/>
    </row>
    <row r="134" spans="1:8" ht="54" customHeight="1">
      <c r="A134" s="79">
        <v>111</v>
      </c>
      <c r="B134" s="44">
        <v>5.03</v>
      </c>
      <c r="C134" s="54" t="s">
        <v>188</v>
      </c>
      <c r="D134" s="44" t="s">
        <v>10</v>
      </c>
      <c r="E134" s="45">
        <v>12</v>
      </c>
      <c r="F134" s="55"/>
      <c r="G134" s="56"/>
      <c r="H134" s="2"/>
    </row>
    <row r="135" spans="1:8" ht="67.5" customHeight="1">
      <c r="A135" s="79">
        <v>112</v>
      </c>
      <c r="B135" s="44">
        <v>5.04</v>
      </c>
      <c r="C135" s="54" t="s">
        <v>189</v>
      </c>
      <c r="D135" s="44" t="s">
        <v>4</v>
      </c>
      <c r="E135" s="45">
        <v>8</v>
      </c>
      <c r="F135" s="55"/>
      <c r="G135" s="56"/>
      <c r="H135" s="2"/>
    </row>
    <row r="136" spans="1:8" ht="81" customHeight="1">
      <c r="A136" s="79">
        <v>113</v>
      </c>
      <c r="B136" s="44">
        <v>5.05</v>
      </c>
      <c r="C136" s="54" t="s">
        <v>190</v>
      </c>
      <c r="D136" s="44" t="s">
        <v>10</v>
      </c>
      <c r="E136" s="45">
        <v>21</v>
      </c>
      <c r="F136" s="55"/>
      <c r="G136" s="56"/>
      <c r="H136" s="2"/>
    </row>
    <row r="137" spans="1:8" ht="79.5" customHeight="1">
      <c r="A137" s="79">
        <v>114</v>
      </c>
      <c r="B137" s="44">
        <v>5.0599999999999996</v>
      </c>
      <c r="C137" s="54" t="s">
        <v>191</v>
      </c>
      <c r="D137" s="44" t="s">
        <v>10</v>
      </c>
      <c r="E137" s="45">
        <v>8.5</v>
      </c>
      <c r="F137" s="55"/>
      <c r="G137" s="56"/>
      <c r="H137" s="2"/>
    </row>
    <row r="138" spans="1:8" ht="78.75" customHeight="1">
      <c r="A138" s="79">
        <v>115</v>
      </c>
      <c r="B138" s="44">
        <v>5.07</v>
      </c>
      <c r="C138" s="54" t="s">
        <v>192</v>
      </c>
      <c r="D138" s="44" t="s">
        <v>10</v>
      </c>
      <c r="E138" s="45">
        <v>26.5</v>
      </c>
      <c r="F138" s="55"/>
      <c r="G138" s="56"/>
      <c r="H138" s="2"/>
    </row>
    <row r="139" spans="1:8" ht="78.75" customHeight="1">
      <c r="A139" s="94">
        <v>116</v>
      </c>
      <c r="B139" s="95">
        <v>5.08</v>
      </c>
      <c r="C139" s="54" t="s">
        <v>193</v>
      </c>
      <c r="D139" s="44" t="s">
        <v>4</v>
      </c>
      <c r="E139" s="45">
        <v>3</v>
      </c>
      <c r="F139" s="55"/>
      <c r="G139" s="56"/>
      <c r="H139" s="2"/>
    </row>
    <row r="140" spans="1:8" ht="66.75" customHeight="1">
      <c r="A140" s="94">
        <v>117</v>
      </c>
      <c r="B140" s="79">
        <v>5.09</v>
      </c>
      <c r="C140" s="54" t="s">
        <v>194</v>
      </c>
      <c r="D140" s="44" t="s">
        <v>4</v>
      </c>
      <c r="E140" s="45">
        <v>3</v>
      </c>
      <c r="F140" s="55"/>
      <c r="G140" s="56"/>
      <c r="H140" s="2"/>
    </row>
    <row r="141" spans="1:8" ht="52.5" customHeight="1">
      <c r="A141" s="79">
        <v>118</v>
      </c>
      <c r="B141" s="91">
        <v>5.0999999999999996</v>
      </c>
      <c r="C141" s="54" t="s">
        <v>195</v>
      </c>
      <c r="D141" s="44" t="s">
        <v>17</v>
      </c>
      <c r="E141" s="45">
        <v>2</v>
      </c>
      <c r="F141" s="55"/>
      <c r="G141" s="56"/>
      <c r="H141" s="2"/>
    </row>
    <row r="142" spans="1:8" ht="77.25" customHeight="1">
      <c r="A142" s="79">
        <v>119</v>
      </c>
      <c r="B142" s="91">
        <v>5.1100000000000003</v>
      </c>
      <c r="C142" s="54" t="s">
        <v>196</v>
      </c>
      <c r="D142" s="44" t="s">
        <v>17</v>
      </c>
      <c r="E142" s="45">
        <f>2+2</f>
        <v>4</v>
      </c>
      <c r="F142" s="55"/>
      <c r="G142" s="56"/>
      <c r="H142" s="2"/>
    </row>
    <row r="143" spans="1:8" ht="68.25" customHeight="1">
      <c r="A143" s="79">
        <v>120</v>
      </c>
      <c r="B143" s="91">
        <v>5.12</v>
      </c>
      <c r="C143" s="54" t="s">
        <v>197</v>
      </c>
      <c r="D143" s="44" t="s">
        <v>17</v>
      </c>
      <c r="E143" s="45">
        <v>6</v>
      </c>
      <c r="F143" s="55"/>
      <c r="G143" s="56"/>
      <c r="H143" s="2"/>
    </row>
    <row r="144" spans="1:8" ht="66.75" customHeight="1">
      <c r="A144" s="79">
        <v>121</v>
      </c>
      <c r="B144" s="79">
        <v>5.13</v>
      </c>
      <c r="C144" s="54" t="s">
        <v>198</v>
      </c>
      <c r="D144" s="44" t="s">
        <v>17</v>
      </c>
      <c r="E144" s="45">
        <v>2</v>
      </c>
      <c r="F144" s="55"/>
      <c r="G144" s="56"/>
      <c r="H144" s="2"/>
    </row>
    <row r="145" spans="1:8" ht="66.75" customHeight="1">
      <c r="A145" s="79">
        <v>122</v>
      </c>
      <c r="B145" s="79">
        <v>5.14</v>
      </c>
      <c r="C145" s="54" t="s">
        <v>199</v>
      </c>
      <c r="D145" s="44" t="s">
        <v>17</v>
      </c>
      <c r="E145" s="45">
        <v>2</v>
      </c>
      <c r="F145" s="55"/>
      <c r="G145" s="56"/>
      <c r="H145" s="2"/>
    </row>
    <row r="146" spans="1:8" ht="57.75" customHeight="1">
      <c r="A146" s="79">
        <v>123</v>
      </c>
      <c r="B146" s="91">
        <v>5.15</v>
      </c>
      <c r="C146" s="54" t="s">
        <v>200</v>
      </c>
      <c r="D146" s="44" t="s">
        <v>17</v>
      </c>
      <c r="E146" s="45">
        <v>1</v>
      </c>
      <c r="F146" s="55"/>
      <c r="G146" s="56"/>
      <c r="H146" s="2"/>
    </row>
    <row r="147" spans="1:8" ht="53.25" customHeight="1">
      <c r="A147" s="79">
        <v>124</v>
      </c>
      <c r="B147" s="91">
        <v>5.16</v>
      </c>
      <c r="C147" s="54" t="s">
        <v>201</v>
      </c>
      <c r="D147" s="44" t="s">
        <v>17</v>
      </c>
      <c r="E147" s="45">
        <v>2</v>
      </c>
      <c r="F147" s="55"/>
      <c r="G147" s="56"/>
      <c r="H147" s="2"/>
    </row>
    <row r="148" spans="1:8" ht="69.75" customHeight="1">
      <c r="A148" s="79">
        <v>125</v>
      </c>
      <c r="B148" s="44">
        <v>5.17</v>
      </c>
      <c r="C148" s="54" t="s">
        <v>202</v>
      </c>
      <c r="D148" s="44" t="s">
        <v>17</v>
      </c>
      <c r="E148" s="45">
        <f>1+2</f>
        <v>3</v>
      </c>
      <c r="F148" s="55"/>
      <c r="G148" s="56"/>
      <c r="H148" s="2"/>
    </row>
    <row r="149" spans="1:8" ht="67.5" customHeight="1">
      <c r="A149" s="79">
        <v>126</v>
      </c>
      <c r="B149" s="79">
        <v>5.18</v>
      </c>
      <c r="C149" s="54" t="s">
        <v>203</v>
      </c>
      <c r="D149" s="44" t="s">
        <v>17</v>
      </c>
      <c r="E149" s="45">
        <v>6</v>
      </c>
      <c r="F149" s="55"/>
      <c r="G149" s="56"/>
      <c r="H149" s="2"/>
    </row>
    <row r="150" spans="1:8" ht="92.25" customHeight="1">
      <c r="A150" s="79">
        <v>127</v>
      </c>
      <c r="B150" s="44">
        <v>5.19</v>
      </c>
      <c r="C150" s="54" t="s">
        <v>204</v>
      </c>
      <c r="D150" s="44" t="s">
        <v>17</v>
      </c>
      <c r="E150" s="45">
        <v>8</v>
      </c>
      <c r="F150" s="55"/>
      <c r="G150" s="56"/>
      <c r="H150" s="2"/>
    </row>
    <row r="151" spans="1:8" ht="67.5" customHeight="1">
      <c r="A151" s="79">
        <v>128</v>
      </c>
      <c r="B151" s="92">
        <v>5.2</v>
      </c>
      <c r="C151" s="54" t="s">
        <v>205</v>
      </c>
      <c r="D151" s="44" t="s">
        <v>17</v>
      </c>
      <c r="E151" s="45">
        <v>1</v>
      </c>
      <c r="F151" s="55"/>
      <c r="G151" s="56"/>
      <c r="H151" s="2"/>
    </row>
    <row r="152" spans="1:8" ht="67.5" customHeight="1">
      <c r="A152" s="79">
        <v>129</v>
      </c>
      <c r="B152" s="79">
        <v>5.21</v>
      </c>
      <c r="C152" s="54" t="s">
        <v>206</v>
      </c>
      <c r="D152" s="44" t="s">
        <v>4</v>
      </c>
      <c r="E152" s="45">
        <v>2</v>
      </c>
      <c r="F152" s="55"/>
      <c r="G152" s="56"/>
      <c r="H152" s="2"/>
    </row>
    <row r="153" spans="1:8" ht="107.25" customHeight="1">
      <c r="A153" s="79">
        <v>130</v>
      </c>
      <c r="B153" s="79">
        <v>5.22</v>
      </c>
      <c r="C153" s="54" t="s">
        <v>207</v>
      </c>
      <c r="D153" s="44" t="s">
        <v>4</v>
      </c>
      <c r="E153" s="45">
        <v>1</v>
      </c>
      <c r="F153" s="55"/>
      <c r="G153" s="56"/>
      <c r="H153" s="2"/>
    </row>
    <row r="154" spans="1:8" ht="79.5" customHeight="1">
      <c r="A154" s="79">
        <v>131</v>
      </c>
      <c r="B154" s="79">
        <v>5.23</v>
      </c>
      <c r="C154" s="54" t="s">
        <v>208</v>
      </c>
      <c r="D154" s="44" t="s">
        <v>4</v>
      </c>
      <c r="E154" s="45">
        <v>1</v>
      </c>
      <c r="F154" s="55"/>
      <c r="G154" s="56"/>
      <c r="H154" s="2"/>
    </row>
    <row r="155" spans="1:8" ht="66" customHeight="1">
      <c r="A155" s="79">
        <v>132</v>
      </c>
      <c r="B155" s="91">
        <v>5.24</v>
      </c>
      <c r="C155" s="54" t="s">
        <v>209</v>
      </c>
      <c r="D155" s="44" t="s">
        <v>4</v>
      </c>
      <c r="E155" s="45">
        <v>1</v>
      </c>
      <c r="F155" s="55"/>
      <c r="G155" s="56"/>
      <c r="H155" s="2"/>
    </row>
    <row r="156" spans="1:8" ht="198" customHeight="1">
      <c r="A156" s="79">
        <v>133</v>
      </c>
      <c r="B156" s="79">
        <v>5.25</v>
      </c>
      <c r="C156" s="54" t="s">
        <v>210</v>
      </c>
      <c r="D156" s="44" t="s">
        <v>4</v>
      </c>
      <c r="E156" s="45">
        <v>1</v>
      </c>
      <c r="F156" s="55"/>
      <c r="G156" s="56"/>
      <c r="H156" s="2"/>
    </row>
    <row r="157" spans="1:8" ht="105.75" customHeight="1">
      <c r="A157" s="79">
        <v>134</v>
      </c>
      <c r="B157" s="91">
        <v>5.26</v>
      </c>
      <c r="C157" s="54" t="s">
        <v>211</v>
      </c>
      <c r="D157" s="48" t="s">
        <v>4</v>
      </c>
      <c r="E157" s="49">
        <v>1</v>
      </c>
      <c r="F157" s="106"/>
      <c r="G157" s="104"/>
      <c r="H157" s="2"/>
    </row>
    <row r="158" spans="1:8" ht="108.75" customHeight="1">
      <c r="A158" s="79">
        <v>135</v>
      </c>
      <c r="B158" s="79">
        <v>5.27</v>
      </c>
      <c r="C158" s="54" t="s">
        <v>212</v>
      </c>
      <c r="D158" s="44" t="s">
        <v>4</v>
      </c>
      <c r="E158" s="45">
        <v>1</v>
      </c>
      <c r="F158" s="55"/>
      <c r="G158" s="56"/>
      <c r="H158" s="2"/>
    </row>
    <row r="159" spans="1:8" ht="122.25" customHeight="1">
      <c r="A159" s="79">
        <v>136</v>
      </c>
      <c r="B159" s="91">
        <v>5.28</v>
      </c>
      <c r="C159" s="54" t="s">
        <v>213</v>
      </c>
      <c r="D159" s="44" t="s">
        <v>4</v>
      </c>
      <c r="E159" s="45">
        <v>5</v>
      </c>
      <c r="F159" s="55"/>
      <c r="G159" s="56"/>
      <c r="H159" s="2"/>
    </row>
    <row r="160" spans="1:8" ht="72">
      <c r="A160" s="79">
        <v>137</v>
      </c>
      <c r="B160" s="79">
        <v>5.29</v>
      </c>
      <c r="C160" s="54" t="s">
        <v>214</v>
      </c>
      <c r="D160" s="44" t="s">
        <v>4</v>
      </c>
      <c r="E160" s="45">
        <v>4</v>
      </c>
      <c r="F160" s="55"/>
      <c r="G160" s="56"/>
      <c r="H160" s="2"/>
    </row>
    <row r="161" spans="1:8" ht="84">
      <c r="A161" s="79">
        <v>138</v>
      </c>
      <c r="B161" s="91">
        <v>5.3</v>
      </c>
      <c r="C161" s="54" t="s">
        <v>47</v>
      </c>
      <c r="D161" s="44" t="s">
        <v>4</v>
      </c>
      <c r="E161" s="45">
        <v>2</v>
      </c>
      <c r="F161" s="55"/>
      <c r="G161" s="56"/>
      <c r="H161" s="2"/>
    </row>
    <row r="162" spans="1:8" ht="60">
      <c r="A162" s="79">
        <v>139</v>
      </c>
      <c r="B162" s="79">
        <v>5.31</v>
      </c>
      <c r="C162" s="54" t="s">
        <v>48</v>
      </c>
      <c r="D162" s="44" t="s">
        <v>4</v>
      </c>
      <c r="E162" s="45">
        <v>6</v>
      </c>
      <c r="F162" s="55"/>
      <c r="G162" s="56"/>
      <c r="H162" s="2"/>
    </row>
    <row r="163" spans="1:8" ht="72">
      <c r="A163" s="79">
        <v>140</v>
      </c>
      <c r="B163" s="91">
        <v>5.32</v>
      </c>
      <c r="C163" s="54" t="s">
        <v>49</v>
      </c>
      <c r="D163" s="44" t="s">
        <v>4</v>
      </c>
      <c r="E163" s="45">
        <v>1</v>
      </c>
      <c r="F163" s="55"/>
      <c r="G163" s="56"/>
      <c r="H163" s="2"/>
    </row>
    <row r="164" spans="1:8" ht="72">
      <c r="A164" s="79">
        <v>141</v>
      </c>
      <c r="B164" s="79">
        <v>5.33</v>
      </c>
      <c r="C164" s="54" t="s">
        <v>50</v>
      </c>
      <c r="D164" s="44" t="s">
        <v>4</v>
      </c>
      <c r="E164" s="45">
        <v>1</v>
      </c>
      <c r="F164" s="55"/>
      <c r="G164" s="56"/>
      <c r="H164" s="2"/>
    </row>
    <row r="165" spans="1:8" ht="84">
      <c r="A165" s="79">
        <v>142</v>
      </c>
      <c r="B165" s="91">
        <v>5.34</v>
      </c>
      <c r="C165" s="54" t="s">
        <v>51</v>
      </c>
      <c r="D165" s="44" t="s">
        <v>4</v>
      </c>
      <c r="E165" s="45">
        <v>1</v>
      </c>
      <c r="F165" s="55"/>
      <c r="G165" s="56"/>
      <c r="H165" s="2"/>
    </row>
    <row r="166" spans="1:8" ht="72">
      <c r="A166" s="79">
        <v>143</v>
      </c>
      <c r="B166" s="79">
        <v>5.35</v>
      </c>
      <c r="C166" s="54" t="s">
        <v>52</v>
      </c>
      <c r="D166" s="44" t="s">
        <v>4</v>
      </c>
      <c r="E166" s="45">
        <v>1</v>
      </c>
      <c r="F166" s="55"/>
      <c r="G166" s="56"/>
      <c r="H166" s="2"/>
    </row>
    <row r="167" spans="1:8" ht="84">
      <c r="A167" s="79">
        <v>144</v>
      </c>
      <c r="B167" s="91">
        <v>5.36</v>
      </c>
      <c r="C167" s="54" t="s">
        <v>53</v>
      </c>
      <c r="D167" s="44" t="s">
        <v>4</v>
      </c>
      <c r="E167" s="45">
        <v>1</v>
      </c>
      <c r="F167" s="55"/>
      <c r="G167" s="56"/>
      <c r="H167" s="2"/>
    </row>
    <row r="168" spans="1:8" ht="84">
      <c r="A168" s="79">
        <v>145</v>
      </c>
      <c r="B168" s="79">
        <v>5.37</v>
      </c>
      <c r="C168" s="54" t="s">
        <v>54</v>
      </c>
      <c r="D168" s="44" t="s">
        <v>4</v>
      </c>
      <c r="E168" s="45">
        <v>5</v>
      </c>
      <c r="F168" s="55"/>
      <c r="G168" s="56"/>
      <c r="H168" s="2"/>
    </row>
    <row r="169" spans="1:8" ht="93.75" customHeight="1">
      <c r="A169" s="79">
        <v>146</v>
      </c>
      <c r="B169" s="91">
        <v>5.38</v>
      </c>
      <c r="C169" s="54" t="s">
        <v>215</v>
      </c>
      <c r="D169" s="44" t="s">
        <v>4</v>
      </c>
      <c r="E169" s="45">
        <v>3</v>
      </c>
      <c r="F169" s="55"/>
      <c r="G169" s="55"/>
      <c r="H169" s="2"/>
    </row>
    <row r="170" spans="1:8" ht="66.75" customHeight="1">
      <c r="A170" s="79">
        <v>147</v>
      </c>
      <c r="B170" s="79">
        <v>5.39</v>
      </c>
      <c r="C170" s="54" t="s">
        <v>216</v>
      </c>
      <c r="D170" s="44" t="s">
        <v>4</v>
      </c>
      <c r="E170" s="45">
        <v>2</v>
      </c>
      <c r="F170" s="55"/>
      <c r="G170" s="56"/>
      <c r="H170" s="1"/>
    </row>
    <row r="171" spans="1:8" ht="67.5" customHeight="1">
      <c r="A171" s="79">
        <v>148</v>
      </c>
      <c r="B171" s="91">
        <v>5.4</v>
      </c>
      <c r="C171" s="54" t="s">
        <v>217</v>
      </c>
      <c r="D171" s="44" t="s">
        <v>4</v>
      </c>
      <c r="E171" s="45">
        <v>2</v>
      </c>
      <c r="F171" s="55"/>
      <c r="G171" s="56"/>
      <c r="H171" s="2"/>
    </row>
    <row r="172" spans="1:8" ht="83.25" customHeight="1">
      <c r="A172" s="79">
        <v>149</v>
      </c>
      <c r="B172" s="79">
        <v>5.41</v>
      </c>
      <c r="C172" s="54" t="s">
        <v>218</v>
      </c>
      <c r="D172" s="44" t="s">
        <v>4</v>
      </c>
      <c r="E172" s="45">
        <v>1</v>
      </c>
      <c r="F172" s="55"/>
      <c r="G172" s="56"/>
      <c r="H172" s="2"/>
    </row>
    <row r="173" spans="1:8" ht="108.75" customHeight="1">
      <c r="A173" s="79">
        <v>150</v>
      </c>
      <c r="B173" s="91">
        <v>5.42</v>
      </c>
      <c r="C173" s="54" t="s">
        <v>219</v>
      </c>
      <c r="D173" s="44" t="s">
        <v>4</v>
      </c>
      <c r="E173" s="45">
        <v>8</v>
      </c>
      <c r="F173" s="55"/>
      <c r="G173" s="56"/>
      <c r="H173" s="2"/>
    </row>
    <row r="174" spans="1:8" ht="57.75" customHeight="1">
      <c r="A174" s="79">
        <v>151</v>
      </c>
      <c r="B174" s="79">
        <v>5.43</v>
      </c>
      <c r="C174" s="54" t="s">
        <v>220</v>
      </c>
      <c r="D174" s="44" t="s">
        <v>10</v>
      </c>
      <c r="E174" s="45">
        <v>58</v>
      </c>
      <c r="F174" s="55"/>
      <c r="G174" s="56"/>
      <c r="H174" s="2"/>
    </row>
    <row r="175" spans="1:8" ht="59.25" customHeight="1">
      <c r="A175" s="79">
        <v>152</v>
      </c>
      <c r="B175" s="91">
        <v>5.44</v>
      </c>
      <c r="C175" s="54" t="s">
        <v>221</v>
      </c>
      <c r="D175" s="44" t="s">
        <v>4</v>
      </c>
      <c r="E175" s="45">
        <v>2</v>
      </c>
      <c r="F175" s="55"/>
      <c r="G175" s="56"/>
      <c r="H175" s="2"/>
    </row>
    <row r="176" spans="1:8" ht="54.75" customHeight="1">
      <c r="A176" s="79">
        <v>153</v>
      </c>
      <c r="B176" s="79">
        <v>5.45</v>
      </c>
      <c r="C176" s="54" t="s">
        <v>222</v>
      </c>
      <c r="D176" s="44" t="s">
        <v>4</v>
      </c>
      <c r="E176" s="45">
        <v>2</v>
      </c>
      <c r="F176" s="55"/>
      <c r="G176" s="56"/>
      <c r="H176" s="2"/>
    </row>
    <row r="177" spans="1:8" ht="41.25" customHeight="1">
      <c r="A177" s="79">
        <v>154</v>
      </c>
      <c r="B177" s="91">
        <v>5.46</v>
      </c>
      <c r="C177" s="54" t="s">
        <v>223</v>
      </c>
      <c r="D177" s="44" t="s">
        <v>4</v>
      </c>
      <c r="E177" s="45">
        <v>1</v>
      </c>
      <c r="F177" s="55"/>
      <c r="G177" s="55"/>
      <c r="H177" s="2"/>
    </row>
    <row r="178" spans="1:8" ht="54.75" customHeight="1">
      <c r="A178" s="79">
        <v>155</v>
      </c>
      <c r="B178" s="79">
        <v>5.47</v>
      </c>
      <c r="C178" s="54" t="s">
        <v>224</v>
      </c>
      <c r="D178" s="44" t="s">
        <v>33</v>
      </c>
      <c r="E178" s="45">
        <v>1</v>
      </c>
      <c r="F178" s="55"/>
      <c r="G178" s="55"/>
      <c r="H178" s="2"/>
    </row>
    <row r="179" spans="1:8" ht="68.25" customHeight="1">
      <c r="A179" s="79">
        <v>156</v>
      </c>
      <c r="B179" s="91">
        <v>5.48</v>
      </c>
      <c r="C179" s="54" t="s">
        <v>225</v>
      </c>
      <c r="D179" s="44" t="s">
        <v>33</v>
      </c>
      <c r="E179" s="45">
        <v>1</v>
      </c>
      <c r="F179" s="55"/>
      <c r="G179" s="55"/>
      <c r="H179" s="2"/>
    </row>
    <row r="180" spans="1:8" s="8" customFormat="1">
      <c r="A180" s="79"/>
      <c r="B180" s="94"/>
      <c r="C180" s="125" t="s">
        <v>18</v>
      </c>
      <c r="D180" s="125"/>
      <c r="E180" s="60"/>
      <c r="F180" s="61"/>
      <c r="G180" s="84"/>
      <c r="H180" s="4"/>
    </row>
    <row r="181" spans="1:8" s="8" customFormat="1">
      <c r="A181" s="79"/>
      <c r="B181" s="44"/>
      <c r="C181" s="83"/>
      <c r="D181" s="85"/>
      <c r="E181" s="60"/>
      <c r="F181" s="61"/>
      <c r="G181" s="84"/>
      <c r="H181" s="4"/>
    </row>
    <row r="182" spans="1:8" s="8" customFormat="1">
      <c r="A182" s="100"/>
      <c r="B182" s="87">
        <v>6</v>
      </c>
      <c r="C182" s="124" t="s">
        <v>19</v>
      </c>
      <c r="D182" s="124"/>
      <c r="E182" s="96"/>
      <c r="F182" s="101"/>
      <c r="G182" s="62"/>
      <c r="H182" s="4"/>
    </row>
    <row r="183" spans="1:8" ht="39.75" customHeight="1">
      <c r="A183" s="79">
        <v>157</v>
      </c>
      <c r="B183" s="91">
        <v>6.01</v>
      </c>
      <c r="C183" s="54" t="s">
        <v>347</v>
      </c>
      <c r="D183" s="44" t="s">
        <v>4</v>
      </c>
      <c r="E183" s="45">
        <v>2</v>
      </c>
      <c r="F183" s="55"/>
      <c r="G183" s="55"/>
      <c r="H183" s="2"/>
    </row>
    <row r="184" spans="1:8" ht="73.5" customHeight="1">
      <c r="A184" s="79">
        <v>158</v>
      </c>
      <c r="B184" s="91">
        <v>6.02</v>
      </c>
      <c r="C184" s="54" t="s">
        <v>226</v>
      </c>
      <c r="D184" s="44" t="s">
        <v>4</v>
      </c>
      <c r="E184" s="45">
        <v>66</v>
      </c>
      <c r="F184" s="55"/>
      <c r="G184" s="55"/>
      <c r="H184" s="2"/>
    </row>
    <row r="185" spans="1:8" ht="66.75" customHeight="1">
      <c r="A185" s="79">
        <v>159</v>
      </c>
      <c r="B185" s="44">
        <v>6.03</v>
      </c>
      <c r="C185" s="54" t="s">
        <v>227</v>
      </c>
      <c r="D185" s="50" t="s">
        <v>4</v>
      </c>
      <c r="E185" s="45">
        <v>14</v>
      </c>
      <c r="F185" s="55"/>
      <c r="G185" s="56"/>
      <c r="H185" s="2"/>
    </row>
    <row r="186" spans="1:8" ht="95.25" customHeight="1">
      <c r="A186" s="79">
        <v>160</v>
      </c>
      <c r="B186" s="91">
        <v>6.04</v>
      </c>
      <c r="C186" s="54" t="s">
        <v>228</v>
      </c>
      <c r="D186" s="44" t="s">
        <v>4</v>
      </c>
      <c r="E186" s="45">
        <v>1</v>
      </c>
      <c r="F186" s="55"/>
      <c r="G186" s="55"/>
      <c r="H186" s="2"/>
    </row>
    <row r="187" spans="1:8" ht="81" customHeight="1">
      <c r="A187" s="79">
        <v>161</v>
      </c>
      <c r="B187" s="91">
        <v>6.05</v>
      </c>
      <c r="C187" s="54" t="s">
        <v>229</v>
      </c>
      <c r="D187" s="50" t="s">
        <v>17</v>
      </c>
      <c r="E187" s="45">
        <f>84+2</f>
        <v>86</v>
      </c>
      <c r="F187" s="55"/>
      <c r="G187" s="56"/>
      <c r="H187" s="2"/>
    </row>
    <row r="188" spans="1:8" ht="69" customHeight="1">
      <c r="A188" s="79">
        <v>162</v>
      </c>
      <c r="B188" s="91">
        <v>6.06</v>
      </c>
      <c r="C188" s="54" t="s">
        <v>230</v>
      </c>
      <c r="D188" s="44" t="s">
        <v>17</v>
      </c>
      <c r="E188" s="45">
        <v>2</v>
      </c>
      <c r="F188" s="55"/>
      <c r="G188" s="55"/>
      <c r="H188" s="2"/>
    </row>
    <row r="189" spans="1:8" ht="66.75" customHeight="1">
      <c r="A189" s="79">
        <v>163</v>
      </c>
      <c r="B189" s="91">
        <v>6.07</v>
      </c>
      <c r="C189" s="54" t="s">
        <v>231</v>
      </c>
      <c r="D189" s="44" t="s">
        <v>17</v>
      </c>
      <c r="E189" s="45">
        <v>4</v>
      </c>
      <c r="F189" s="55"/>
      <c r="G189" s="55"/>
      <c r="H189" s="2"/>
    </row>
    <row r="190" spans="1:8" ht="92.25" customHeight="1">
      <c r="A190" s="79">
        <v>164</v>
      </c>
      <c r="B190" s="91">
        <v>6.08</v>
      </c>
      <c r="C190" s="54" t="s">
        <v>232</v>
      </c>
      <c r="D190" s="50" t="s">
        <v>17</v>
      </c>
      <c r="E190" s="45">
        <v>4</v>
      </c>
      <c r="F190" s="55"/>
      <c r="G190" s="56"/>
      <c r="H190" s="2"/>
    </row>
    <row r="191" spans="1:8" ht="67.5" customHeight="1">
      <c r="A191" s="79">
        <v>165</v>
      </c>
      <c r="B191" s="91">
        <v>6.09</v>
      </c>
      <c r="C191" s="54" t="s">
        <v>233</v>
      </c>
      <c r="D191" s="50" t="s">
        <v>17</v>
      </c>
      <c r="E191" s="45">
        <f>2+33</f>
        <v>35</v>
      </c>
      <c r="F191" s="55"/>
      <c r="G191" s="56"/>
      <c r="H191" s="2"/>
    </row>
    <row r="192" spans="1:8" ht="66.75" customHeight="1">
      <c r="A192" s="79">
        <v>166</v>
      </c>
      <c r="B192" s="92">
        <v>6.1</v>
      </c>
      <c r="C192" s="54" t="s">
        <v>234</v>
      </c>
      <c r="D192" s="50" t="s">
        <v>17</v>
      </c>
      <c r="E192" s="45">
        <v>66</v>
      </c>
      <c r="F192" s="55"/>
      <c r="G192" s="56"/>
      <c r="H192" s="2"/>
    </row>
    <row r="193" spans="1:8" ht="66.75" customHeight="1">
      <c r="A193" s="79">
        <v>167</v>
      </c>
      <c r="B193" s="91">
        <v>6.11</v>
      </c>
      <c r="C193" s="54" t="s">
        <v>235</v>
      </c>
      <c r="D193" s="50" t="s">
        <v>17</v>
      </c>
      <c r="E193" s="45">
        <f>7+42</f>
        <v>49</v>
      </c>
      <c r="F193" s="55"/>
      <c r="G193" s="56"/>
      <c r="H193" s="2"/>
    </row>
    <row r="194" spans="1:8" ht="55.5" customHeight="1">
      <c r="A194" s="79">
        <v>168</v>
      </c>
      <c r="B194" s="91">
        <v>6.12</v>
      </c>
      <c r="C194" s="54" t="s">
        <v>236</v>
      </c>
      <c r="D194" s="44" t="s">
        <v>4</v>
      </c>
      <c r="E194" s="45">
        <f>13+2</f>
        <v>15</v>
      </c>
      <c r="F194" s="55"/>
      <c r="G194" s="56"/>
      <c r="H194" s="2"/>
    </row>
    <row r="195" spans="1:8" ht="54" customHeight="1">
      <c r="A195" s="79">
        <v>169</v>
      </c>
      <c r="B195" s="91">
        <v>6.13</v>
      </c>
      <c r="C195" s="54" t="s">
        <v>237</v>
      </c>
      <c r="D195" s="44" t="s">
        <v>4</v>
      </c>
      <c r="E195" s="45">
        <v>18</v>
      </c>
      <c r="F195" s="55"/>
      <c r="G195" s="56"/>
      <c r="H195" s="2"/>
    </row>
    <row r="196" spans="1:8" ht="54.75" customHeight="1">
      <c r="A196" s="79">
        <v>170</v>
      </c>
      <c r="B196" s="91">
        <v>6.14</v>
      </c>
      <c r="C196" s="54" t="s">
        <v>238</v>
      </c>
      <c r="D196" s="44" t="s">
        <v>4</v>
      </c>
      <c r="E196" s="45">
        <v>2</v>
      </c>
      <c r="F196" s="55"/>
      <c r="G196" s="56"/>
      <c r="H196" s="2"/>
    </row>
    <row r="197" spans="1:8" ht="57" customHeight="1">
      <c r="A197" s="79">
        <v>171</v>
      </c>
      <c r="B197" s="91">
        <v>6.15</v>
      </c>
      <c r="C197" s="54" t="s">
        <v>239</v>
      </c>
      <c r="D197" s="44" t="s">
        <v>4</v>
      </c>
      <c r="E197" s="45">
        <f>9+43</f>
        <v>52</v>
      </c>
      <c r="F197" s="55"/>
      <c r="G197" s="56"/>
      <c r="H197" s="2"/>
    </row>
    <row r="198" spans="1:8" ht="69.75" customHeight="1">
      <c r="A198" s="94">
        <v>172</v>
      </c>
      <c r="B198" s="91">
        <v>6.16</v>
      </c>
      <c r="C198" s="54" t="s">
        <v>240</v>
      </c>
      <c r="D198" s="44" t="s">
        <v>4</v>
      </c>
      <c r="E198" s="45">
        <v>68</v>
      </c>
      <c r="F198" s="55"/>
      <c r="G198" s="56"/>
      <c r="H198" s="2"/>
    </row>
    <row r="199" spans="1:8" ht="58.5" customHeight="1">
      <c r="A199" s="94">
        <v>173</v>
      </c>
      <c r="B199" s="44">
        <v>6.17</v>
      </c>
      <c r="C199" s="54" t="s">
        <v>241</v>
      </c>
      <c r="D199" s="44" t="s">
        <v>4</v>
      </c>
      <c r="E199" s="45">
        <v>4</v>
      </c>
      <c r="F199" s="55"/>
      <c r="G199" s="56"/>
      <c r="H199" s="2"/>
    </row>
    <row r="200" spans="1:8" ht="105.75" customHeight="1">
      <c r="A200" s="94">
        <v>174</v>
      </c>
      <c r="B200" s="92">
        <v>6.18</v>
      </c>
      <c r="C200" s="54" t="s">
        <v>242</v>
      </c>
      <c r="D200" s="50" t="s">
        <v>4</v>
      </c>
      <c r="E200" s="45">
        <f>4+56</f>
        <v>60</v>
      </c>
      <c r="F200" s="55"/>
      <c r="G200" s="56"/>
      <c r="H200" s="2"/>
    </row>
    <row r="201" spans="1:8" ht="107.25" customHeight="1">
      <c r="A201" s="94">
        <v>175</v>
      </c>
      <c r="B201" s="91">
        <v>6.19</v>
      </c>
      <c r="C201" s="54" t="s">
        <v>243</v>
      </c>
      <c r="D201" s="50" t="s">
        <v>4</v>
      </c>
      <c r="E201" s="45">
        <v>22</v>
      </c>
      <c r="F201" s="55"/>
      <c r="G201" s="56"/>
      <c r="H201" s="2"/>
    </row>
    <row r="202" spans="1:8" ht="95.25" customHeight="1">
      <c r="A202" s="94">
        <v>176</v>
      </c>
      <c r="B202" s="91">
        <v>6.2</v>
      </c>
      <c r="C202" s="54" t="s">
        <v>244</v>
      </c>
      <c r="D202" s="50" t="s">
        <v>4</v>
      </c>
      <c r="E202" s="45">
        <v>6</v>
      </c>
      <c r="F202" s="55"/>
      <c r="G202" s="56"/>
      <c r="H202" s="2"/>
    </row>
    <row r="203" spans="1:8" ht="91.5" customHeight="1">
      <c r="A203" s="94">
        <v>177</v>
      </c>
      <c r="B203" s="91">
        <v>6.21</v>
      </c>
      <c r="C203" s="54" t="s">
        <v>245</v>
      </c>
      <c r="D203" s="50" t="s">
        <v>4</v>
      </c>
      <c r="E203" s="45">
        <v>2</v>
      </c>
      <c r="F203" s="55"/>
      <c r="G203" s="56"/>
      <c r="H203" s="2"/>
    </row>
    <row r="204" spans="1:8" ht="72.75" customHeight="1">
      <c r="A204" s="94">
        <v>178</v>
      </c>
      <c r="B204" s="79">
        <v>6.22</v>
      </c>
      <c r="C204" s="54" t="s">
        <v>246</v>
      </c>
      <c r="D204" s="44" t="s">
        <v>17</v>
      </c>
      <c r="E204" s="45">
        <v>4</v>
      </c>
      <c r="F204" s="55"/>
      <c r="G204" s="55"/>
      <c r="H204" s="2"/>
    </row>
    <row r="205" spans="1:8" ht="58.5" customHeight="1">
      <c r="A205" s="94">
        <v>179</v>
      </c>
      <c r="B205" s="91">
        <v>6.23</v>
      </c>
      <c r="C205" s="54" t="s">
        <v>247</v>
      </c>
      <c r="D205" s="44" t="s">
        <v>4</v>
      </c>
      <c r="E205" s="45">
        <v>6</v>
      </c>
      <c r="F205" s="55"/>
      <c r="G205" s="55"/>
      <c r="H205" s="2"/>
    </row>
    <row r="206" spans="1:8" ht="58.5" customHeight="1">
      <c r="A206" s="94">
        <v>180</v>
      </c>
      <c r="B206" s="91">
        <v>6.24</v>
      </c>
      <c r="C206" s="54" t="s">
        <v>248</v>
      </c>
      <c r="D206" s="44" t="s">
        <v>4</v>
      </c>
      <c r="E206" s="45">
        <f>6+8</f>
        <v>14</v>
      </c>
      <c r="F206" s="55"/>
      <c r="G206" s="55"/>
      <c r="H206" s="2"/>
    </row>
    <row r="207" spans="1:8" ht="54.75" customHeight="1">
      <c r="A207" s="94">
        <v>181</v>
      </c>
      <c r="B207" s="91">
        <v>6.25</v>
      </c>
      <c r="C207" s="54" t="s">
        <v>249</v>
      </c>
      <c r="D207" s="50" t="s">
        <v>4</v>
      </c>
      <c r="E207" s="45">
        <v>4</v>
      </c>
      <c r="F207" s="55"/>
      <c r="G207" s="56"/>
      <c r="H207" s="2"/>
    </row>
    <row r="208" spans="1:8" ht="65.25" customHeight="1">
      <c r="A208" s="94">
        <v>182</v>
      </c>
      <c r="B208" s="79">
        <v>6.26</v>
      </c>
      <c r="C208" s="54" t="s">
        <v>250</v>
      </c>
      <c r="D208" s="44" t="s">
        <v>4</v>
      </c>
      <c r="E208" s="45">
        <v>23</v>
      </c>
      <c r="F208" s="55"/>
      <c r="G208" s="56"/>
      <c r="H208" s="2"/>
    </row>
    <row r="209" spans="1:8" ht="65.25" customHeight="1">
      <c r="A209" s="94">
        <v>183</v>
      </c>
      <c r="B209" s="79">
        <v>6.27</v>
      </c>
      <c r="C209" s="54" t="s">
        <v>251</v>
      </c>
      <c r="D209" s="44" t="s">
        <v>4</v>
      </c>
      <c r="E209" s="45">
        <f>12+4</f>
        <v>16</v>
      </c>
      <c r="F209" s="55"/>
      <c r="G209" s="56"/>
      <c r="H209" s="2"/>
    </row>
    <row r="210" spans="1:8" ht="71.25" customHeight="1">
      <c r="A210" s="94">
        <v>184</v>
      </c>
      <c r="B210" s="79">
        <v>6.28</v>
      </c>
      <c r="C210" s="54" t="s">
        <v>252</v>
      </c>
      <c r="D210" s="44" t="s">
        <v>4</v>
      </c>
      <c r="E210" s="45">
        <v>2</v>
      </c>
      <c r="F210" s="55"/>
      <c r="G210" s="56"/>
      <c r="H210" s="2"/>
    </row>
    <row r="211" spans="1:8" ht="79.5" customHeight="1">
      <c r="A211" s="94">
        <v>185</v>
      </c>
      <c r="B211" s="79">
        <v>6.29</v>
      </c>
      <c r="C211" s="54" t="s">
        <v>253</v>
      </c>
      <c r="D211" s="50" t="s">
        <v>33</v>
      </c>
      <c r="E211" s="45">
        <v>1</v>
      </c>
      <c r="F211" s="55"/>
      <c r="G211" s="56"/>
      <c r="H211" s="2"/>
    </row>
    <row r="212" spans="1:8" ht="43.5" customHeight="1">
      <c r="A212" s="94">
        <v>186</v>
      </c>
      <c r="B212" s="92">
        <v>6.3</v>
      </c>
      <c r="C212" s="54" t="s">
        <v>45</v>
      </c>
      <c r="D212" s="50" t="s">
        <v>33</v>
      </c>
      <c r="E212" s="45">
        <v>1</v>
      </c>
      <c r="F212" s="55"/>
      <c r="G212" s="56"/>
      <c r="H212" s="2"/>
    </row>
    <row r="213" spans="1:8" ht="69.75" customHeight="1">
      <c r="A213" s="94">
        <v>187</v>
      </c>
      <c r="B213" s="79">
        <v>6.31</v>
      </c>
      <c r="C213" s="54" t="s">
        <v>350</v>
      </c>
      <c r="D213" s="50" t="s">
        <v>33</v>
      </c>
      <c r="E213" s="45">
        <v>1</v>
      </c>
      <c r="F213" s="55"/>
      <c r="G213" s="55"/>
      <c r="H213" s="2"/>
    </row>
    <row r="214" spans="1:8" ht="58.5" customHeight="1">
      <c r="A214" s="94">
        <v>188</v>
      </c>
      <c r="B214" s="79">
        <v>6.31</v>
      </c>
      <c r="C214" s="54" t="s">
        <v>351</v>
      </c>
      <c r="D214" s="50" t="s">
        <v>33</v>
      </c>
      <c r="E214" s="45">
        <v>1</v>
      </c>
      <c r="F214" s="55"/>
      <c r="G214" s="55"/>
      <c r="H214" s="2"/>
    </row>
    <row r="215" spans="1:8" s="4" customFormat="1">
      <c r="A215" s="94"/>
      <c r="B215" s="47"/>
      <c r="C215" s="58" t="s">
        <v>20</v>
      </c>
      <c r="D215" s="59"/>
      <c r="E215" s="60"/>
      <c r="F215" s="61"/>
      <c r="G215" s="84"/>
    </row>
    <row r="216" spans="1:8" s="4" customFormat="1">
      <c r="A216" s="94"/>
      <c r="B216" s="47"/>
      <c r="C216" s="83"/>
      <c r="D216" s="59"/>
      <c r="E216" s="60"/>
      <c r="F216" s="61"/>
      <c r="G216" s="84"/>
    </row>
    <row r="217" spans="1:8" s="8" customFormat="1">
      <c r="A217" s="100"/>
      <c r="B217" s="87">
        <v>7</v>
      </c>
      <c r="C217" s="124" t="s">
        <v>21</v>
      </c>
      <c r="D217" s="124"/>
      <c r="E217" s="96"/>
      <c r="F217" s="101"/>
      <c r="G217" s="62"/>
      <c r="H217" s="102"/>
    </row>
    <row r="218" spans="1:8" ht="93" customHeight="1">
      <c r="A218" s="94">
        <v>189</v>
      </c>
      <c r="B218" s="44">
        <v>7.01</v>
      </c>
      <c r="C218" s="66" t="s">
        <v>254</v>
      </c>
      <c r="D218" s="44" t="s">
        <v>9</v>
      </c>
      <c r="E218" s="45">
        <f>443.69+312.27</f>
        <v>755.96</v>
      </c>
      <c r="F218" s="55"/>
      <c r="G218" s="56"/>
      <c r="H218" s="2"/>
    </row>
    <row r="219" spans="1:8" ht="93.75" customHeight="1">
      <c r="A219" s="94">
        <v>190</v>
      </c>
      <c r="B219" s="44">
        <v>7.02</v>
      </c>
      <c r="C219" s="66" t="s">
        <v>255</v>
      </c>
      <c r="D219" s="44" t="s">
        <v>9</v>
      </c>
      <c r="E219" s="45">
        <f>30.8+36.69</f>
        <v>67.489999999999995</v>
      </c>
      <c r="F219" s="55"/>
      <c r="G219" s="56"/>
      <c r="H219" s="7"/>
    </row>
    <row r="220" spans="1:8" ht="94.5" customHeight="1">
      <c r="A220" s="94">
        <v>191</v>
      </c>
      <c r="B220" s="79">
        <v>7.03</v>
      </c>
      <c r="C220" s="66" t="s">
        <v>256</v>
      </c>
      <c r="D220" s="44" t="s">
        <v>10</v>
      </c>
      <c r="E220" s="45">
        <v>25.83</v>
      </c>
      <c r="F220" s="55"/>
      <c r="G220" s="56"/>
      <c r="H220" s="2"/>
    </row>
    <row r="221" spans="1:8" ht="93" customHeight="1">
      <c r="A221" s="94">
        <v>192</v>
      </c>
      <c r="B221" s="79">
        <v>7.04</v>
      </c>
      <c r="C221" s="66" t="s">
        <v>257</v>
      </c>
      <c r="D221" s="44" t="s">
        <v>9</v>
      </c>
      <c r="E221" s="45">
        <f>155.46+30.29</f>
        <v>185.75</v>
      </c>
      <c r="F221" s="55"/>
      <c r="G221" s="56"/>
      <c r="H221" s="2"/>
    </row>
    <row r="222" spans="1:8" ht="106.5" customHeight="1">
      <c r="A222" s="94">
        <v>193</v>
      </c>
      <c r="B222" s="79">
        <v>7.05</v>
      </c>
      <c r="C222" s="66" t="s">
        <v>258</v>
      </c>
      <c r="D222" s="44" t="s">
        <v>9</v>
      </c>
      <c r="E222" s="45">
        <v>62.08</v>
      </c>
      <c r="F222" s="55"/>
      <c r="G222" s="56"/>
      <c r="H222" s="2"/>
    </row>
    <row r="223" spans="1:8" ht="96" customHeight="1">
      <c r="A223" s="94">
        <v>194</v>
      </c>
      <c r="B223" s="79">
        <v>7.06</v>
      </c>
      <c r="C223" s="66" t="s">
        <v>259</v>
      </c>
      <c r="D223" s="44" t="s">
        <v>9</v>
      </c>
      <c r="E223" s="45">
        <v>2.68</v>
      </c>
      <c r="F223" s="55"/>
      <c r="G223" s="56"/>
      <c r="H223" s="2"/>
    </row>
    <row r="224" spans="1:8" ht="84" customHeight="1">
      <c r="A224" s="94">
        <v>195</v>
      </c>
      <c r="B224" s="79">
        <v>7.07</v>
      </c>
      <c r="C224" s="66" t="s">
        <v>260</v>
      </c>
      <c r="D224" s="44" t="s">
        <v>9</v>
      </c>
      <c r="E224" s="45">
        <v>3.66</v>
      </c>
      <c r="F224" s="55"/>
      <c r="G224" s="56"/>
      <c r="H224" s="2"/>
    </row>
    <row r="225" spans="1:8" ht="132" customHeight="1">
      <c r="A225" s="94">
        <v>196</v>
      </c>
      <c r="B225" s="79">
        <v>7.08</v>
      </c>
      <c r="C225" s="54" t="s">
        <v>261</v>
      </c>
      <c r="D225" s="44" t="s">
        <v>4</v>
      </c>
      <c r="E225" s="45">
        <v>1</v>
      </c>
      <c r="F225" s="55"/>
      <c r="G225" s="55"/>
      <c r="H225" s="2"/>
    </row>
    <row r="226" spans="1:8" ht="136.5" customHeight="1">
      <c r="A226" s="94">
        <v>197</v>
      </c>
      <c r="B226" s="79">
        <v>7.09</v>
      </c>
      <c r="C226" s="54" t="s">
        <v>262</v>
      </c>
      <c r="D226" s="44" t="s">
        <v>4</v>
      </c>
      <c r="E226" s="45">
        <v>1</v>
      </c>
      <c r="F226" s="55"/>
      <c r="G226" s="55"/>
      <c r="H226" s="2"/>
    </row>
    <row r="227" spans="1:8" ht="96" customHeight="1">
      <c r="A227" s="94">
        <v>198</v>
      </c>
      <c r="B227" s="92">
        <v>7.1</v>
      </c>
      <c r="C227" s="54" t="s">
        <v>263</v>
      </c>
      <c r="D227" s="44" t="s">
        <v>4</v>
      </c>
      <c r="E227" s="45">
        <v>1</v>
      </c>
      <c r="F227" s="55"/>
      <c r="G227" s="55"/>
      <c r="H227" s="2"/>
    </row>
    <row r="228" spans="1:8" ht="132" customHeight="1">
      <c r="A228" s="94">
        <v>199</v>
      </c>
      <c r="B228" s="79">
        <v>7.11</v>
      </c>
      <c r="C228" s="54" t="s">
        <v>264</v>
      </c>
      <c r="D228" s="44" t="s">
        <v>4</v>
      </c>
      <c r="E228" s="45">
        <v>1</v>
      </c>
      <c r="F228" s="55"/>
      <c r="G228" s="55"/>
      <c r="H228" s="2"/>
    </row>
    <row r="229" spans="1:8" ht="93.75" customHeight="1">
      <c r="A229" s="94">
        <v>200</v>
      </c>
      <c r="B229" s="79">
        <v>7.12</v>
      </c>
      <c r="C229" s="54" t="s">
        <v>265</v>
      </c>
      <c r="D229" s="44" t="s">
        <v>4</v>
      </c>
      <c r="E229" s="45">
        <v>1</v>
      </c>
      <c r="F229" s="55"/>
      <c r="G229" s="55"/>
      <c r="H229" s="2"/>
    </row>
    <row r="230" spans="1:8" ht="69" customHeight="1">
      <c r="A230" s="94">
        <v>201</v>
      </c>
      <c r="B230" s="79">
        <v>7.13</v>
      </c>
      <c r="C230" s="54" t="s">
        <v>266</v>
      </c>
      <c r="D230" s="44" t="s">
        <v>4</v>
      </c>
      <c r="E230" s="45">
        <v>1</v>
      </c>
      <c r="F230" s="55"/>
      <c r="G230" s="55"/>
      <c r="H230" s="2"/>
    </row>
    <row r="231" spans="1:8" ht="93.75" customHeight="1">
      <c r="A231" s="94">
        <v>202</v>
      </c>
      <c r="B231" s="79">
        <v>7.14</v>
      </c>
      <c r="C231" s="66" t="s">
        <v>267</v>
      </c>
      <c r="D231" s="44" t="s">
        <v>4</v>
      </c>
      <c r="E231" s="45">
        <v>1</v>
      </c>
      <c r="F231" s="55"/>
      <c r="G231" s="56"/>
      <c r="H231" s="2"/>
    </row>
    <row r="232" spans="1:8" ht="93" customHeight="1">
      <c r="A232" s="94">
        <v>203</v>
      </c>
      <c r="B232" s="92">
        <v>7.15</v>
      </c>
      <c r="C232" s="66" t="s">
        <v>268</v>
      </c>
      <c r="D232" s="44" t="s">
        <v>4</v>
      </c>
      <c r="E232" s="45">
        <v>1</v>
      </c>
      <c r="F232" s="55"/>
      <c r="G232" s="56"/>
      <c r="H232" s="2"/>
    </row>
    <row r="233" spans="1:8" ht="81" customHeight="1">
      <c r="A233" s="94">
        <v>204</v>
      </c>
      <c r="B233" s="44">
        <v>7.16</v>
      </c>
      <c r="C233" s="66" t="s">
        <v>269</v>
      </c>
      <c r="D233" s="44" t="s">
        <v>4</v>
      </c>
      <c r="E233" s="45">
        <v>1</v>
      </c>
      <c r="F233" s="55"/>
      <c r="G233" s="56"/>
      <c r="H233" s="2"/>
    </row>
    <row r="234" spans="1:8" ht="93" customHeight="1">
      <c r="A234" s="94">
        <v>205</v>
      </c>
      <c r="B234" s="79">
        <v>7.17</v>
      </c>
      <c r="C234" s="66" t="s">
        <v>270</v>
      </c>
      <c r="D234" s="44" t="s">
        <v>4</v>
      </c>
      <c r="E234" s="45">
        <f>1+2</f>
        <v>3</v>
      </c>
      <c r="F234" s="55"/>
      <c r="G234" s="56"/>
      <c r="H234" s="2"/>
    </row>
    <row r="235" spans="1:8" ht="79.5" customHeight="1">
      <c r="A235" s="94">
        <v>206</v>
      </c>
      <c r="B235" s="44">
        <v>7.18</v>
      </c>
      <c r="C235" s="66" t="s">
        <v>271</v>
      </c>
      <c r="D235" s="44" t="s">
        <v>4</v>
      </c>
      <c r="E235" s="45">
        <f>1+10</f>
        <v>11</v>
      </c>
      <c r="F235" s="55"/>
      <c r="G235" s="56"/>
      <c r="H235" s="2"/>
    </row>
    <row r="236" spans="1:8" ht="81" customHeight="1">
      <c r="A236" s="79">
        <v>207</v>
      </c>
      <c r="B236" s="79">
        <v>7.19</v>
      </c>
      <c r="C236" s="66" t="s">
        <v>272</v>
      </c>
      <c r="D236" s="44" t="s">
        <v>4</v>
      </c>
      <c r="E236" s="45">
        <v>2</v>
      </c>
      <c r="F236" s="55"/>
      <c r="G236" s="56"/>
      <c r="H236" s="2"/>
    </row>
    <row r="237" spans="1:8" ht="67.5" customHeight="1">
      <c r="A237" s="79">
        <v>208</v>
      </c>
      <c r="B237" s="92">
        <v>7.2</v>
      </c>
      <c r="C237" s="66" t="s">
        <v>273</v>
      </c>
      <c r="D237" s="44" t="s">
        <v>4</v>
      </c>
      <c r="E237" s="45">
        <v>1</v>
      </c>
      <c r="F237" s="55"/>
      <c r="G237" s="56"/>
      <c r="H237" s="2"/>
    </row>
    <row r="238" spans="1:8" ht="67.5" customHeight="1">
      <c r="A238" s="94">
        <v>209</v>
      </c>
      <c r="B238" s="44">
        <v>7.21</v>
      </c>
      <c r="C238" s="66" t="s">
        <v>274</v>
      </c>
      <c r="D238" s="44" t="s">
        <v>4</v>
      </c>
      <c r="E238" s="45">
        <v>1</v>
      </c>
      <c r="F238" s="55"/>
      <c r="G238" s="56"/>
      <c r="H238" s="2"/>
    </row>
    <row r="239" spans="1:8" ht="54.75" customHeight="1">
      <c r="A239" s="94">
        <v>210</v>
      </c>
      <c r="B239" s="92">
        <v>7.22</v>
      </c>
      <c r="C239" s="66" t="s">
        <v>275</v>
      </c>
      <c r="D239" s="44" t="s">
        <v>4</v>
      </c>
      <c r="E239" s="45">
        <f>1+5</f>
        <v>6</v>
      </c>
      <c r="F239" s="55"/>
      <c r="G239" s="56"/>
      <c r="H239" s="2"/>
    </row>
    <row r="240" spans="1:8" ht="55.5" customHeight="1">
      <c r="A240" s="94">
        <v>211</v>
      </c>
      <c r="B240" s="92">
        <v>7.23</v>
      </c>
      <c r="C240" s="66" t="s">
        <v>276</v>
      </c>
      <c r="D240" s="44" t="s">
        <v>4</v>
      </c>
      <c r="E240" s="45">
        <f>1+11</f>
        <v>12</v>
      </c>
      <c r="F240" s="55"/>
      <c r="G240" s="56"/>
      <c r="H240" s="2"/>
    </row>
    <row r="241" spans="1:8" ht="54.75" customHeight="1">
      <c r="A241" s="94">
        <v>212</v>
      </c>
      <c r="B241" s="91">
        <v>7.24</v>
      </c>
      <c r="C241" s="66" t="s">
        <v>277</v>
      </c>
      <c r="D241" s="44" t="s">
        <v>4</v>
      </c>
      <c r="E241" s="45">
        <v>2</v>
      </c>
      <c r="F241" s="55"/>
      <c r="G241" s="56"/>
      <c r="H241" s="2"/>
    </row>
    <row r="242" spans="1:8" ht="52.5" customHeight="1">
      <c r="A242" s="94">
        <v>213</v>
      </c>
      <c r="B242" s="44">
        <v>7.25</v>
      </c>
      <c r="C242" s="66" t="s">
        <v>278</v>
      </c>
      <c r="D242" s="44" t="s">
        <v>4</v>
      </c>
      <c r="E242" s="45">
        <v>16</v>
      </c>
      <c r="F242" s="55"/>
      <c r="G242" s="56"/>
      <c r="H242" s="2"/>
    </row>
    <row r="243" spans="1:8" ht="57" customHeight="1">
      <c r="A243" s="94">
        <v>214</v>
      </c>
      <c r="B243" s="44">
        <v>7.26</v>
      </c>
      <c r="C243" s="66" t="s">
        <v>279</v>
      </c>
      <c r="D243" s="44" t="s">
        <v>4</v>
      </c>
      <c r="E243" s="45">
        <f>2+26</f>
        <v>28</v>
      </c>
      <c r="F243" s="55"/>
      <c r="G243" s="56"/>
      <c r="H243" s="2"/>
    </row>
    <row r="244" spans="1:8" s="8" customFormat="1">
      <c r="A244" s="94"/>
      <c r="B244" s="57"/>
      <c r="C244" s="58" t="s">
        <v>22</v>
      </c>
      <c r="D244" s="59"/>
      <c r="E244" s="60"/>
      <c r="F244" s="61"/>
      <c r="G244" s="84"/>
      <c r="H244" s="4"/>
    </row>
    <row r="245" spans="1:8" s="8" customFormat="1">
      <c r="A245" s="94"/>
      <c r="B245" s="57"/>
      <c r="C245" s="83"/>
      <c r="D245" s="59"/>
      <c r="E245" s="60"/>
      <c r="F245" s="61"/>
      <c r="G245" s="84"/>
      <c r="H245" s="4"/>
    </row>
    <row r="246" spans="1:8" s="8" customFormat="1">
      <c r="A246" s="100"/>
      <c r="B246" s="87">
        <v>8</v>
      </c>
      <c r="C246" s="124" t="s">
        <v>23</v>
      </c>
      <c r="D246" s="124"/>
      <c r="E246" s="96"/>
      <c r="F246" s="101"/>
      <c r="G246" s="62"/>
      <c r="H246" s="102"/>
    </row>
    <row r="247" spans="1:8" s="8" customFormat="1" ht="90" customHeight="1">
      <c r="A247" s="94">
        <v>215</v>
      </c>
      <c r="B247" s="44">
        <v>8.01</v>
      </c>
      <c r="C247" s="54" t="s">
        <v>348</v>
      </c>
      <c r="D247" s="44" t="s">
        <v>9</v>
      </c>
      <c r="E247" s="45">
        <v>594.79999999999995</v>
      </c>
      <c r="F247" s="55"/>
      <c r="G247" s="56"/>
      <c r="H247" s="4"/>
    </row>
    <row r="248" spans="1:8" s="8" customFormat="1" ht="104.25" customHeight="1">
      <c r="A248" s="94">
        <v>216</v>
      </c>
      <c r="B248" s="44">
        <v>8.02</v>
      </c>
      <c r="C248" s="54" t="s">
        <v>349</v>
      </c>
      <c r="D248" s="44" t="s">
        <v>9</v>
      </c>
      <c r="E248" s="45">
        <f>144.16+311.41</f>
        <v>455.57000000000005</v>
      </c>
      <c r="F248" s="55"/>
      <c r="G248" s="56"/>
      <c r="H248" s="4"/>
    </row>
    <row r="249" spans="1:8" s="8" customFormat="1" ht="87.75" customHeight="1">
      <c r="A249" s="94">
        <v>217</v>
      </c>
      <c r="B249" s="44">
        <v>8.0299999999999994</v>
      </c>
      <c r="C249" s="54" t="s">
        <v>280</v>
      </c>
      <c r="D249" s="44" t="s">
        <v>10</v>
      </c>
      <c r="E249" s="45">
        <f>146.86+243.77</f>
        <v>390.63</v>
      </c>
      <c r="F249" s="55"/>
      <c r="G249" s="56"/>
      <c r="H249" s="4"/>
    </row>
    <row r="250" spans="1:8" s="8" customFormat="1" ht="87.75" customHeight="1">
      <c r="A250" s="94">
        <v>218</v>
      </c>
      <c r="B250" s="44">
        <v>8.0399999999999991</v>
      </c>
      <c r="C250" s="69" t="s">
        <v>281</v>
      </c>
      <c r="D250" s="44" t="s">
        <v>10</v>
      </c>
      <c r="E250" s="45">
        <f>277.89-103.46</f>
        <v>174.43</v>
      </c>
      <c r="F250" s="55"/>
      <c r="G250" s="56"/>
      <c r="H250" s="4"/>
    </row>
    <row r="251" spans="1:8" ht="122.25" customHeight="1">
      <c r="A251" s="94">
        <v>219</v>
      </c>
      <c r="B251" s="44">
        <v>8.0500000000000007</v>
      </c>
      <c r="C251" s="54" t="s">
        <v>282</v>
      </c>
      <c r="D251" s="44" t="s">
        <v>9</v>
      </c>
      <c r="E251" s="45">
        <v>116.78</v>
      </c>
      <c r="F251" s="55"/>
      <c r="G251" s="56"/>
      <c r="H251" s="2"/>
    </row>
    <row r="252" spans="1:8" ht="118.5" customHeight="1">
      <c r="A252" s="94">
        <v>220</v>
      </c>
      <c r="B252" s="44">
        <v>8.06</v>
      </c>
      <c r="C252" s="54" t="s">
        <v>283</v>
      </c>
      <c r="D252" s="44" t="s">
        <v>9</v>
      </c>
      <c r="E252" s="45">
        <v>11.58</v>
      </c>
      <c r="F252" s="55"/>
      <c r="G252" s="56"/>
      <c r="H252" s="2"/>
    </row>
    <row r="253" spans="1:8" ht="111" customHeight="1">
      <c r="A253" s="94">
        <v>221</v>
      </c>
      <c r="B253" s="44">
        <v>8.07</v>
      </c>
      <c r="C253" s="54" t="s">
        <v>284</v>
      </c>
      <c r="D253" s="44" t="s">
        <v>9</v>
      </c>
      <c r="E253" s="45">
        <v>10.38</v>
      </c>
      <c r="F253" s="55"/>
      <c r="G253" s="56"/>
      <c r="H253" s="2"/>
    </row>
    <row r="254" spans="1:8" ht="138.75" customHeight="1">
      <c r="A254" s="94">
        <v>222</v>
      </c>
      <c r="B254" s="44">
        <v>8.08</v>
      </c>
      <c r="C254" s="54" t="s">
        <v>285</v>
      </c>
      <c r="D254" s="44" t="s">
        <v>9</v>
      </c>
      <c r="E254" s="45">
        <v>22.55</v>
      </c>
      <c r="F254" s="55"/>
      <c r="G254" s="56"/>
      <c r="H254" s="2"/>
    </row>
    <row r="255" spans="1:8" ht="117.75" customHeight="1">
      <c r="A255" s="94">
        <v>223</v>
      </c>
      <c r="B255" s="44">
        <v>8.09</v>
      </c>
      <c r="C255" s="54" t="s">
        <v>286</v>
      </c>
      <c r="D255" s="44" t="s">
        <v>9</v>
      </c>
      <c r="E255" s="45">
        <v>18.23</v>
      </c>
      <c r="F255" s="55"/>
      <c r="G255" s="56"/>
      <c r="H255" s="2"/>
    </row>
    <row r="256" spans="1:8" ht="118.5" customHeight="1">
      <c r="A256" s="94">
        <v>224</v>
      </c>
      <c r="B256" s="44">
        <v>8.1</v>
      </c>
      <c r="C256" s="54" t="s">
        <v>287</v>
      </c>
      <c r="D256" s="44" t="s">
        <v>9</v>
      </c>
      <c r="E256" s="45">
        <v>10.52</v>
      </c>
      <c r="F256" s="55"/>
      <c r="G256" s="56"/>
      <c r="H256" s="2"/>
    </row>
    <row r="257" spans="1:8" ht="120" customHeight="1">
      <c r="A257" s="94">
        <v>225</v>
      </c>
      <c r="B257" s="44">
        <v>8.11</v>
      </c>
      <c r="C257" s="54" t="s">
        <v>288</v>
      </c>
      <c r="D257" s="44" t="s">
        <v>9</v>
      </c>
      <c r="E257" s="45">
        <v>4.88</v>
      </c>
      <c r="F257" s="55"/>
      <c r="G257" s="56"/>
      <c r="H257" s="2"/>
    </row>
    <row r="258" spans="1:8" ht="105.75" customHeight="1">
      <c r="A258" s="94">
        <v>226</v>
      </c>
      <c r="B258" s="44">
        <v>8.1199999999999992</v>
      </c>
      <c r="C258" s="54" t="s">
        <v>289</v>
      </c>
      <c r="D258" s="44" t="s">
        <v>9</v>
      </c>
      <c r="E258" s="45">
        <f>36.69+32.48</f>
        <v>69.169999999999987</v>
      </c>
      <c r="F258" s="55"/>
      <c r="G258" s="56"/>
      <c r="H258" s="2"/>
    </row>
    <row r="259" spans="1:8" ht="81.75" customHeight="1">
      <c r="A259" s="94">
        <v>227</v>
      </c>
      <c r="B259" s="44">
        <v>8.1300000000000008</v>
      </c>
      <c r="C259" s="54" t="s">
        <v>290</v>
      </c>
      <c r="D259" s="44" t="s">
        <v>10</v>
      </c>
      <c r="E259" s="45">
        <v>57.62</v>
      </c>
      <c r="F259" s="55"/>
      <c r="G259" s="56"/>
      <c r="H259" s="2"/>
    </row>
    <row r="260" spans="1:8" ht="106.5" customHeight="1">
      <c r="A260" s="94">
        <v>228</v>
      </c>
      <c r="B260" s="44">
        <v>8.14</v>
      </c>
      <c r="C260" s="54" t="s">
        <v>291</v>
      </c>
      <c r="D260" s="44" t="s">
        <v>10</v>
      </c>
      <c r="E260" s="45">
        <v>106.38</v>
      </c>
      <c r="F260" s="55"/>
      <c r="G260" s="56"/>
      <c r="H260" s="2"/>
    </row>
    <row r="261" spans="1:8" ht="106.5" customHeight="1">
      <c r="A261" s="94">
        <v>229</v>
      </c>
      <c r="B261" s="44">
        <v>8.15</v>
      </c>
      <c r="C261" s="69" t="s">
        <v>55</v>
      </c>
      <c r="D261" s="44" t="s">
        <v>10</v>
      </c>
      <c r="E261" s="45">
        <v>36.07</v>
      </c>
      <c r="F261" s="55"/>
      <c r="G261" s="56"/>
      <c r="H261" s="2"/>
    </row>
    <row r="262" spans="1:8" ht="72">
      <c r="A262" s="94">
        <v>230</v>
      </c>
      <c r="B262" s="44">
        <v>8.16</v>
      </c>
      <c r="C262" s="69" t="s">
        <v>56</v>
      </c>
      <c r="D262" s="44" t="s">
        <v>4</v>
      </c>
      <c r="E262" s="45">
        <v>1</v>
      </c>
      <c r="F262" s="55"/>
      <c r="G262" s="56"/>
      <c r="H262" s="2"/>
    </row>
    <row r="263" spans="1:8" s="8" customFormat="1">
      <c r="A263" s="94"/>
      <c r="B263" s="53"/>
      <c r="C263" s="58" t="s">
        <v>24</v>
      </c>
      <c r="D263" s="59"/>
      <c r="E263" s="60"/>
      <c r="F263" s="61"/>
      <c r="G263" s="84"/>
      <c r="H263" s="4"/>
    </row>
    <row r="264" spans="1:8" s="8" customFormat="1">
      <c r="A264" s="94"/>
      <c r="B264" s="53"/>
      <c r="C264" s="58"/>
      <c r="D264" s="59"/>
      <c r="E264" s="60"/>
      <c r="F264" s="61"/>
      <c r="G264" s="84"/>
      <c r="H264" s="4"/>
    </row>
    <row r="265" spans="1:8" s="8" customFormat="1">
      <c r="A265" s="100"/>
      <c r="B265" s="96">
        <v>9</v>
      </c>
      <c r="C265" s="124" t="s">
        <v>25</v>
      </c>
      <c r="D265" s="124"/>
      <c r="E265" s="96"/>
      <c r="F265" s="101"/>
      <c r="G265" s="62"/>
      <c r="H265" s="102"/>
    </row>
    <row r="266" spans="1:8" s="8" customFormat="1" ht="105" customHeight="1">
      <c r="A266" s="94">
        <v>231</v>
      </c>
      <c r="B266" s="91">
        <v>9.01</v>
      </c>
      <c r="C266" s="54" t="s">
        <v>292</v>
      </c>
      <c r="D266" s="44" t="s">
        <v>9</v>
      </c>
      <c r="E266" s="45">
        <v>55.46</v>
      </c>
      <c r="F266" s="55"/>
      <c r="G266" s="55"/>
      <c r="H266" s="4"/>
    </row>
    <row r="267" spans="1:8" ht="67.5" customHeight="1">
      <c r="A267" s="94">
        <v>232</v>
      </c>
      <c r="B267" s="91">
        <v>9.02</v>
      </c>
      <c r="C267" s="66" t="s">
        <v>293</v>
      </c>
      <c r="D267" s="44" t="s">
        <v>4</v>
      </c>
      <c r="E267" s="45">
        <v>3</v>
      </c>
      <c r="F267" s="55"/>
      <c r="G267" s="56"/>
      <c r="H267" s="2"/>
    </row>
    <row r="268" spans="1:8" ht="80.25" customHeight="1">
      <c r="A268" s="94">
        <v>233</v>
      </c>
      <c r="B268" s="91">
        <v>9.0299999999999994</v>
      </c>
      <c r="C268" s="66" t="s">
        <v>294</v>
      </c>
      <c r="D268" s="44" t="s">
        <v>9</v>
      </c>
      <c r="E268" s="45">
        <v>0.48</v>
      </c>
      <c r="F268" s="55"/>
      <c r="G268" s="56"/>
      <c r="H268" s="2"/>
    </row>
    <row r="269" spans="1:8" ht="72">
      <c r="A269" s="94">
        <v>234</v>
      </c>
      <c r="B269" s="91">
        <v>9.0399999999999991</v>
      </c>
      <c r="C269" s="66" t="s">
        <v>295</v>
      </c>
      <c r="D269" s="44" t="s">
        <v>9</v>
      </c>
      <c r="E269" s="45">
        <f>2.4+(0.8*0.8*3)</f>
        <v>4.32</v>
      </c>
      <c r="F269" s="55"/>
      <c r="G269" s="56"/>
      <c r="H269" s="2"/>
    </row>
    <row r="270" spans="1:8" ht="70.5" customHeight="1">
      <c r="A270" s="94">
        <v>235</v>
      </c>
      <c r="B270" s="91">
        <v>9.0500000000000007</v>
      </c>
      <c r="C270" s="66" t="s">
        <v>296</v>
      </c>
      <c r="D270" s="51" t="s">
        <v>44</v>
      </c>
      <c r="E270" s="52">
        <v>1</v>
      </c>
      <c r="F270" s="55"/>
      <c r="G270" s="105"/>
      <c r="H270" s="2"/>
    </row>
    <row r="271" spans="1:8" ht="82.5" customHeight="1">
      <c r="A271" s="94">
        <v>236</v>
      </c>
      <c r="B271" s="91">
        <v>9.06</v>
      </c>
      <c r="C271" s="66" t="s">
        <v>297</v>
      </c>
      <c r="D271" s="51" t="s">
        <v>44</v>
      </c>
      <c r="E271" s="52">
        <v>3</v>
      </c>
      <c r="F271" s="55"/>
      <c r="G271" s="105"/>
      <c r="H271" s="2"/>
    </row>
    <row r="272" spans="1:8" ht="67.5" customHeight="1">
      <c r="A272" s="94">
        <v>237</v>
      </c>
      <c r="B272" s="91">
        <v>9.07</v>
      </c>
      <c r="C272" s="66" t="s">
        <v>298</v>
      </c>
      <c r="D272" s="51" t="s">
        <v>44</v>
      </c>
      <c r="E272" s="52">
        <v>2</v>
      </c>
      <c r="F272" s="55"/>
      <c r="G272" s="105"/>
      <c r="H272" s="2"/>
    </row>
    <row r="273" spans="1:8" ht="81" customHeight="1">
      <c r="A273" s="94">
        <v>238</v>
      </c>
      <c r="B273" s="91">
        <v>9.08</v>
      </c>
      <c r="C273" s="66" t="s">
        <v>299</v>
      </c>
      <c r="D273" s="51" t="s">
        <v>44</v>
      </c>
      <c r="E273" s="52">
        <v>2</v>
      </c>
      <c r="F273" s="55"/>
      <c r="G273" s="105"/>
      <c r="H273" s="2"/>
    </row>
    <row r="274" spans="1:8" ht="84" customHeight="1">
      <c r="A274" s="94">
        <v>239</v>
      </c>
      <c r="B274" s="79">
        <v>9.09</v>
      </c>
      <c r="C274" s="66" t="s">
        <v>300</v>
      </c>
      <c r="D274" s="51" t="s">
        <v>44</v>
      </c>
      <c r="E274" s="52">
        <v>2</v>
      </c>
      <c r="F274" s="55"/>
      <c r="G274" s="105"/>
      <c r="H274" s="2"/>
    </row>
    <row r="275" spans="1:8" ht="105.75" customHeight="1">
      <c r="A275" s="94">
        <v>240</v>
      </c>
      <c r="B275" s="92">
        <v>9.1</v>
      </c>
      <c r="C275" s="67" t="s">
        <v>301</v>
      </c>
      <c r="D275" s="48" t="s">
        <v>9</v>
      </c>
      <c r="E275" s="49">
        <v>9.3000000000000007</v>
      </c>
      <c r="F275" s="55"/>
      <c r="G275" s="105"/>
      <c r="H275" s="2"/>
    </row>
    <row r="276" spans="1:8" ht="108.75" customHeight="1">
      <c r="A276" s="94">
        <v>241</v>
      </c>
      <c r="B276" s="91">
        <v>9.11</v>
      </c>
      <c r="C276" s="67" t="s">
        <v>302</v>
      </c>
      <c r="D276" s="48" t="s">
        <v>9</v>
      </c>
      <c r="E276" s="49">
        <v>4.88</v>
      </c>
      <c r="F276" s="106"/>
      <c r="G276" s="105"/>
      <c r="H276" s="2"/>
    </row>
    <row r="277" spans="1:8" ht="69.75" customHeight="1">
      <c r="A277" s="94">
        <v>242</v>
      </c>
      <c r="B277" s="91">
        <v>9.1199999999999992</v>
      </c>
      <c r="C277" s="54" t="s">
        <v>303</v>
      </c>
      <c r="D277" s="44" t="s">
        <v>4</v>
      </c>
      <c r="E277" s="45">
        <v>1</v>
      </c>
      <c r="F277" s="55"/>
      <c r="G277" s="55"/>
      <c r="H277" s="2"/>
    </row>
    <row r="278" spans="1:8" ht="69.75" customHeight="1">
      <c r="A278" s="94">
        <v>243</v>
      </c>
      <c r="B278" s="79">
        <v>9.1300000000000008</v>
      </c>
      <c r="C278" s="54" t="s">
        <v>304</v>
      </c>
      <c r="D278" s="44" t="s">
        <v>4</v>
      </c>
      <c r="E278" s="45">
        <v>1</v>
      </c>
      <c r="F278" s="55"/>
      <c r="G278" s="55"/>
      <c r="H278" s="2"/>
    </row>
    <row r="279" spans="1:8" s="8" customFormat="1">
      <c r="A279" s="94"/>
      <c r="B279" s="53"/>
      <c r="C279" s="58" t="s">
        <v>26</v>
      </c>
      <c r="D279" s="59"/>
      <c r="E279" s="60"/>
      <c r="F279" s="61"/>
      <c r="G279" s="84"/>
      <c r="H279" s="4"/>
    </row>
    <row r="280" spans="1:8" s="8" customFormat="1">
      <c r="A280" s="94"/>
      <c r="B280" s="53"/>
      <c r="C280" s="83"/>
      <c r="D280" s="59"/>
      <c r="E280" s="60"/>
      <c r="F280" s="61"/>
      <c r="G280" s="84"/>
      <c r="H280" s="4"/>
    </row>
    <row r="281" spans="1:8" s="8" customFormat="1">
      <c r="A281" s="94"/>
      <c r="B281" s="87">
        <v>10</v>
      </c>
      <c r="C281" s="124" t="s">
        <v>36</v>
      </c>
      <c r="D281" s="124"/>
      <c r="E281" s="96"/>
      <c r="F281" s="101"/>
      <c r="G281" s="62"/>
      <c r="H281" s="102"/>
    </row>
    <row r="282" spans="1:8" s="8" customFormat="1" ht="54.75" customHeight="1">
      <c r="A282" s="94">
        <v>244</v>
      </c>
      <c r="B282" s="44">
        <v>10.01</v>
      </c>
      <c r="C282" s="54" t="s">
        <v>305</v>
      </c>
      <c r="D282" s="44" t="s">
        <v>4</v>
      </c>
      <c r="E282" s="45">
        <v>8</v>
      </c>
      <c r="F282" s="55"/>
      <c r="G282" s="55"/>
      <c r="H282" s="4"/>
    </row>
    <row r="283" spans="1:8" s="8" customFormat="1" ht="104.25" customHeight="1">
      <c r="A283" s="94">
        <v>245</v>
      </c>
      <c r="B283" s="44">
        <v>10.02</v>
      </c>
      <c r="C283" s="67" t="s">
        <v>306</v>
      </c>
      <c r="D283" s="44" t="s">
        <v>10</v>
      </c>
      <c r="E283" s="45">
        <v>88</v>
      </c>
      <c r="F283" s="55"/>
      <c r="G283" s="55"/>
      <c r="H283" s="4"/>
    </row>
    <row r="284" spans="1:8" s="8" customFormat="1">
      <c r="A284" s="94"/>
      <c r="B284" s="53"/>
      <c r="C284" s="70" t="s">
        <v>37</v>
      </c>
      <c r="D284" s="44"/>
      <c r="E284" s="45"/>
      <c r="F284" s="55"/>
      <c r="G284" s="56"/>
      <c r="H284" s="4"/>
    </row>
    <row r="285" spans="1:8" s="8" customFormat="1">
      <c r="A285" s="94"/>
      <c r="B285" s="53"/>
      <c r="C285" s="86"/>
      <c r="D285" s="44"/>
      <c r="E285" s="45"/>
      <c r="F285" s="55"/>
      <c r="G285" s="56"/>
      <c r="H285" s="4"/>
    </row>
    <row r="286" spans="1:8" s="8" customFormat="1">
      <c r="A286" s="100"/>
      <c r="B286" s="87">
        <v>11</v>
      </c>
      <c r="C286" s="124" t="s">
        <v>40</v>
      </c>
      <c r="D286" s="124"/>
      <c r="E286" s="96"/>
      <c r="F286" s="101"/>
      <c r="G286" s="62"/>
      <c r="H286" s="102"/>
    </row>
    <row r="287" spans="1:8" s="8" customFormat="1" ht="53.25" customHeight="1">
      <c r="A287" s="94">
        <v>246</v>
      </c>
      <c r="B287" s="44">
        <v>11.01</v>
      </c>
      <c r="C287" s="54" t="s">
        <v>307</v>
      </c>
      <c r="D287" s="44" t="s">
        <v>4</v>
      </c>
      <c r="E287" s="45">
        <v>8</v>
      </c>
      <c r="F287" s="55"/>
      <c r="G287" s="55"/>
      <c r="H287" s="4"/>
    </row>
    <row r="288" spans="1:8" s="8" customFormat="1" ht="66" customHeight="1">
      <c r="A288" s="94">
        <v>247</v>
      </c>
      <c r="B288" s="44">
        <v>11.02</v>
      </c>
      <c r="C288" s="54" t="s">
        <v>308</v>
      </c>
      <c r="D288" s="44" t="s">
        <v>10</v>
      </c>
      <c r="E288" s="45">
        <v>30</v>
      </c>
      <c r="F288" s="55"/>
      <c r="G288" s="55"/>
      <c r="H288" s="4"/>
    </row>
    <row r="289" spans="1:8" s="8" customFormat="1" ht="65.25" customHeight="1">
      <c r="A289" s="94">
        <v>248</v>
      </c>
      <c r="B289" s="44">
        <v>11.03</v>
      </c>
      <c r="C289" s="54" t="s">
        <v>309</v>
      </c>
      <c r="D289" s="44" t="s">
        <v>10</v>
      </c>
      <c r="E289" s="45">
        <v>30</v>
      </c>
      <c r="F289" s="55"/>
      <c r="G289" s="55"/>
      <c r="H289" s="4"/>
    </row>
    <row r="290" spans="1:8" s="8" customFormat="1" ht="63" customHeight="1">
      <c r="A290" s="94">
        <v>249</v>
      </c>
      <c r="B290" s="44">
        <v>11.04</v>
      </c>
      <c r="C290" s="54" t="s">
        <v>310</v>
      </c>
      <c r="D290" s="44" t="s">
        <v>10</v>
      </c>
      <c r="E290" s="45">
        <v>30</v>
      </c>
      <c r="F290" s="55"/>
      <c r="G290" s="55"/>
      <c r="H290" s="4"/>
    </row>
    <row r="291" spans="1:8" s="8" customFormat="1" ht="63.75" customHeight="1">
      <c r="A291" s="94">
        <v>250</v>
      </c>
      <c r="B291" s="44">
        <v>11.05</v>
      </c>
      <c r="C291" s="54" t="s">
        <v>311</v>
      </c>
      <c r="D291" s="44" t="s">
        <v>4</v>
      </c>
      <c r="E291" s="45">
        <v>2</v>
      </c>
      <c r="F291" s="55"/>
      <c r="G291" s="55"/>
      <c r="H291" s="4"/>
    </row>
    <row r="292" spans="1:8" s="8" customFormat="1">
      <c r="A292" s="94"/>
      <c r="B292" s="53"/>
      <c r="C292" s="70" t="s">
        <v>38</v>
      </c>
      <c r="D292" s="44"/>
      <c r="E292" s="45"/>
      <c r="F292" s="55"/>
      <c r="G292" s="56"/>
      <c r="H292" s="4"/>
    </row>
    <row r="293" spans="1:8" s="8" customFormat="1">
      <c r="A293" s="94"/>
      <c r="B293" s="53"/>
      <c r="C293" s="86"/>
      <c r="D293" s="44"/>
      <c r="E293" s="45"/>
      <c r="F293" s="55"/>
      <c r="G293" s="56"/>
      <c r="H293" s="4"/>
    </row>
    <row r="294" spans="1:8" s="8" customFormat="1">
      <c r="A294" s="100"/>
      <c r="B294" s="87">
        <v>12</v>
      </c>
      <c r="C294" s="124" t="s">
        <v>41</v>
      </c>
      <c r="D294" s="124"/>
      <c r="E294" s="96"/>
      <c r="F294" s="101"/>
      <c r="G294" s="62"/>
      <c r="H294" s="4"/>
    </row>
    <row r="295" spans="1:8" s="8" customFormat="1" ht="147.75" customHeight="1">
      <c r="A295" s="94">
        <v>251</v>
      </c>
      <c r="B295" s="44">
        <v>12.01</v>
      </c>
      <c r="C295" s="54" t="s">
        <v>312</v>
      </c>
      <c r="D295" s="44" t="s">
        <v>10</v>
      </c>
      <c r="E295" s="45">
        <v>6</v>
      </c>
      <c r="F295" s="55"/>
      <c r="G295" s="55"/>
      <c r="H295" s="4"/>
    </row>
    <row r="296" spans="1:8" s="8" customFormat="1">
      <c r="A296" s="94"/>
      <c r="B296" s="44"/>
      <c r="C296" s="70" t="s">
        <v>43</v>
      </c>
      <c r="D296" s="44"/>
      <c r="E296" s="45"/>
      <c r="F296" s="55"/>
      <c r="G296" s="56"/>
      <c r="H296" s="4"/>
    </row>
    <row r="297" spans="1:8" s="8" customFormat="1">
      <c r="A297" s="94"/>
      <c r="B297" s="79"/>
      <c r="C297" s="72"/>
      <c r="D297" s="73"/>
      <c r="E297" s="74"/>
      <c r="F297" s="75"/>
      <c r="G297" s="55"/>
      <c r="H297" s="4"/>
    </row>
    <row r="298" spans="1:8" s="8" customFormat="1">
      <c r="A298" s="94"/>
      <c r="B298" s="87">
        <v>13</v>
      </c>
      <c r="C298" s="124" t="s">
        <v>27</v>
      </c>
      <c r="D298" s="124"/>
      <c r="E298" s="96"/>
      <c r="F298" s="101"/>
      <c r="G298" s="62"/>
      <c r="H298" s="102"/>
    </row>
    <row r="299" spans="1:8" ht="168">
      <c r="A299" s="94">
        <v>252</v>
      </c>
      <c r="B299" s="91">
        <v>13.01</v>
      </c>
      <c r="C299" s="54" t="s">
        <v>313</v>
      </c>
      <c r="D299" s="44" t="s">
        <v>9</v>
      </c>
      <c r="E299" s="45">
        <f>611.15+1143.75</f>
        <v>1754.9</v>
      </c>
      <c r="F299" s="55"/>
      <c r="G299" s="55"/>
      <c r="H299" s="107"/>
    </row>
    <row r="300" spans="1:8" ht="108.75" customHeight="1">
      <c r="A300" s="94">
        <v>253</v>
      </c>
      <c r="B300" s="91">
        <v>13.02</v>
      </c>
      <c r="C300" s="54" t="s">
        <v>314</v>
      </c>
      <c r="D300" s="44" t="s">
        <v>9</v>
      </c>
      <c r="E300" s="45">
        <v>622.29</v>
      </c>
      <c r="F300" s="55"/>
      <c r="G300" s="55"/>
      <c r="H300" s="2"/>
    </row>
    <row r="301" spans="1:8" ht="85.5" customHeight="1">
      <c r="A301" s="79">
        <v>254</v>
      </c>
      <c r="B301" s="91">
        <v>13.03</v>
      </c>
      <c r="C301" s="54" t="s">
        <v>315</v>
      </c>
      <c r="D301" s="44" t="s">
        <v>9</v>
      </c>
      <c r="E301" s="45">
        <v>120.22</v>
      </c>
      <c r="F301" s="55"/>
      <c r="G301" s="55"/>
      <c r="H301" s="2"/>
    </row>
    <row r="302" spans="1:8" ht="85.5" customHeight="1">
      <c r="A302" s="94">
        <v>255</v>
      </c>
      <c r="B302" s="91">
        <v>13.04</v>
      </c>
      <c r="C302" s="54" t="s">
        <v>316</v>
      </c>
      <c r="D302" s="44" t="s">
        <v>9</v>
      </c>
      <c r="E302" s="45">
        <f>443.49+321.27</f>
        <v>764.76</v>
      </c>
      <c r="F302" s="55"/>
      <c r="G302" s="55"/>
      <c r="H302" s="2"/>
    </row>
    <row r="303" spans="1:8" ht="95.25" customHeight="1">
      <c r="A303" s="94">
        <v>256</v>
      </c>
      <c r="B303" s="91">
        <v>13.05</v>
      </c>
      <c r="C303" s="54" t="s">
        <v>317</v>
      </c>
      <c r="D303" s="44" t="s">
        <v>10</v>
      </c>
      <c r="E303" s="45">
        <v>25.83</v>
      </c>
      <c r="F303" s="55"/>
      <c r="G303" s="55"/>
      <c r="H303" s="2"/>
    </row>
    <row r="304" spans="1:8" ht="81.75" customHeight="1">
      <c r="A304" s="94">
        <v>257</v>
      </c>
      <c r="B304" s="91">
        <v>13.06</v>
      </c>
      <c r="C304" s="54" t="s">
        <v>318</v>
      </c>
      <c r="D304" s="44" t="s">
        <v>9</v>
      </c>
      <c r="E304" s="45">
        <v>17.760000000000002</v>
      </c>
      <c r="F304" s="55"/>
      <c r="G304" s="55"/>
      <c r="H304" s="2"/>
    </row>
    <row r="305" spans="1:8" ht="97.5" customHeight="1">
      <c r="A305" s="94">
        <v>258</v>
      </c>
      <c r="B305" s="91">
        <v>13.07</v>
      </c>
      <c r="C305" s="54" t="s">
        <v>319</v>
      </c>
      <c r="D305" s="44" t="s">
        <v>9</v>
      </c>
      <c r="E305" s="45">
        <v>17.52</v>
      </c>
      <c r="F305" s="55"/>
      <c r="G305" s="55"/>
      <c r="H305" s="2"/>
    </row>
    <row r="306" spans="1:8" ht="79.5" customHeight="1">
      <c r="A306" s="94">
        <v>259</v>
      </c>
      <c r="B306" s="91">
        <v>13.08</v>
      </c>
      <c r="C306" s="66" t="s">
        <v>320</v>
      </c>
      <c r="D306" s="44" t="s">
        <v>10</v>
      </c>
      <c r="E306" s="45">
        <v>827.58</v>
      </c>
      <c r="F306" s="55"/>
      <c r="G306" s="56"/>
      <c r="H306" s="2"/>
    </row>
    <row r="307" spans="1:8" ht="79.5" customHeight="1">
      <c r="A307" s="94">
        <v>260</v>
      </c>
      <c r="B307" s="91">
        <v>13.09</v>
      </c>
      <c r="C307" s="66" t="s">
        <v>321</v>
      </c>
      <c r="D307" s="44" t="s">
        <v>10</v>
      </c>
      <c r="E307" s="45">
        <v>31.74</v>
      </c>
      <c r="F307" s="55"/>
      <c r="G307" s="56"/>
      <c r="H307" s="2"/>
    </row>
    <row r="308" spans="1:8" ht="45.75" customHeight="1">
      <c r="A308" s="94">
        <v>261</v>
      </c>
      <c r="B308" s="91">
        <v>13.1</v>
      </c>
      <c r="C308" s="54" t="s">
        <v>322</v>
      </c>
      <c r="D308" s="44" t="s">
        <v>4</v>
      </c>
      <c r="E308" s="45">
        <v>1</v>
      </c>
      <c r="F308" s="55"/>
      <c r="G308" s="55"/>
      <c r="H308" s="2"/>
    </row>
    <row r="309" spans="1:8" ht="59.25" customHeight="1">
      <c r="A309" s="94">
        <v>262</v>
      </c>
      <c r="B309" s="91">
        <v>13.11</v>
      </c>
      <c r="C309" s="54" t="s">
        <v>323</v>
      </c>
      <c r="D309" s="44" t="s">
        <v>4</v>
      </c>
      <c r="E309" s="45">
        <v>1</v>
      </c>
      <c r="F309" s="55"/>
      <c r="G309" s="56"/>
      <c r="H309" s="2"/>
    </row>
    <row r="310" spans="1:8" ht="81.75" customHeight="1">
      <c r="A310" s="94">
        <v>263</v>
      </c>
      <c r="B310" s="91">
        <v>13.12</v>
      </c>
      <c r="C310" s="54" t="s">
        <v>324</v>
      </c>
      <c r="D310" s="44" t="s">
        <v>4</v>
      </c>
      <c r="E310" s="45">
        <v>6</v>
      </c>
      <c r="F310" s="55"/>
      <c r="G310" s="56"/>
      <c r="H310" s="2"/>
    </row>
    <row r="311" spans="1:8" ht="96" customHeight="1">
      <c r="A311" s="94">
        <v>264</v>
      </c>
      <c r="B311" s="91">
        <v>13.13</v>
      </c>
      <c r="C311" s="54" t="s">
        <v>325</v>
      </c>
      <c r="D311" s="44" t="s">
        <v>4</v>
      </c>
      <c r="E311" s="45">
        <v>2</v>
      </c>
      <c r="F311" s="55"/>
      <c r="G311" s="56"/>
      <c r="H311" s="2"/>
    </row>
    <row r="312" spans="1:8" ht="66.75" customHeight="1">
      <c r="A312" s="94">
        <v>265</v>
      </c>
      <c r="B312" s="91">
        <v>13.14</v>
      </c>
      <c r="C312" s="54" t="s">
        <v>326</v>
      </c>
      <c r="D312" s="44" t="s">
        <v>4</v>
      </c>
      <c r="E312" s="45">
        <v>2</v>
      </c>
      <c r="F312" s="55"/>
      <c r="G312" s="56"/>
      <c r="H312" s="2"/>
    </row>
    <row r="313" spans="1:8" ht="95.25" customHeight="1">
      <c r="A313" s="94">
        <v>266</v>
      </c>
      <c r="B313" s="91">
        <v>13.15</v>
      </c>
      <c r="C313" s="54" t="s">
        <v>327</v>
      </c>
      <c r="D313" s="44" t="s">
        <v>4</v>
      </c>
      <c r="E313" s="45">
        <f>5+6</f>
        <v>11</v>
      </c>
      <c r="F313" s="55"/>
      <c r="G313" s="56"/>
      <c r="H313" s="2"/>
    </row>
    <row r="314" spans="1:8">
      <c r="A314" s="94"/>
      <c r="B314" s="47"/>
      <c r="C314" s="70" t="s">
        <v>28</v>
      </c>
      <c r="D314" s="44"/>
      <c r="E314" s="45"/>
      <c r="F314" s="55"/>
      <c r="G314" s="56"/>
      <c r="H314" s="2"/>
    </row>
    <row r="315" spans="1:8">
      <c r="A315" s="94"/>
      <c r="B315" s="47"/>
      <c r="C315" s="86"/>
      <c r="D315" s="44"/>
      <c r="E315" s="45"/>
      <c r="F315" s="55"/>
      <c r="G315" s="56"/>
      <c r="H315" s="2"/>
    </row>
    <row r="316" spans="1:8" s="2" customFormat="1">
      <c r="A316" s="94"/>
      <c r="B316" s="87">
        <v>14</v>
      </c>
      <c r="C316" s="124" t="s">
        <v>29</v>
      </c>
      <c r="D316" s="124"/>
      <c r="E316" s="87"/>
      <c r="F316" s="103"/>
      <c r="G316" s="71"/>
    </row>
    <row r="317" spans="1:8" ht="74.25" customHeight="1">
      <c r="A317" s="94">
        <v>267</v>
      </c>
      <c r="B317" s="79">
        <v>14.01</v>
      </c>
      <c r="C317" s="54" t="s">
        <v>328</v>
      </c>
      <c r="D317" s="44" t="s">
        <v>9</v>
      </c>
      <c r="E317" s="45">
        <v>132</v>
      </c>
      <c r="F317" s="55"/>
      <c r="G317" s="56"/>
      <c r="H317" s="2"/>
    </row>
    <row r="318" spans="1:8" ht="48.6" customHeight="1">
      <c r="A318" s="94">
        <v>268</v>
      </c>
      <c r="B318" s="79">
        <v>14.02</v>
      </c>
      <c r="C318" s="54" t="s">
        <v>329</v>
      </c>
      <c r="D318" s="44" t="s">
        <v>4</v>
      </c>
      <c r="E318" s="45">
        <v>4</v>
      </c>
      <c r="F318" s="55"/>
      <c r="G318" s="56"/>
      <c r="H318" s="2"/>
    </row>
    <row r="319" spans="1:8" ht="58.5" customHeight="1">
      <c r="A319" s="94">
        <v>269</v>
      </c>
      <c r="B319" s="79">
        <v>14.03</v>
      </c>
      <c r="C319" s="54" t="s">
        <v>330</v>
      </c>
      <c r="D319" s="44" t="s">
        <v>4</v>
      </c>
      <c r="E319" s="45">
        <v>30</v>
      </c>
      <c r="F319" s="55"/>
      <c r="G319" s="56"/>
      <c r="H319" s="2"/>
    </row>
    <row r="320" spans="1:8" ht="69.75" customHeight="1">
      <c r="A320" s="94">
        <v>270</v>
      </c>
      <c r="B320" s="79">
        <v>14.04</v>
      </c>
      <c r="C320" s="54" t="s">
        <v>331</v>
      </c>
      <c r="D320" s="44" t="s">
        <v>30</v>
      </c>
      <c r="E320" s="45">
        <v>2</v>
      </c>
      <c r="F320" s="55"/>
      <c r="G320" s="56"/>
      <c r="H320" s="2"/>
    </row>
    <row r="321" spans="1:8" ht="59.25" customHeight="1">
      <c r="A321" s="94">
        <v>271</v>
      </c>
      <c r="B321" s="79">
        <v>14.05</v>
      </c>
      <c r="C321" s="54" t="s">
        <v>332</v>
      </c>
      <c r="D321" s="44" t="s">
        <v>30</v>
      </c>
      <c r="E321" s="45">
        <v>2</v>
      </c>
      <c r="F321" s="55"/>
      <c r="G321" s="56"/>
      <c r="H321" s="2"/>
    </row>
    <row r="322" spans="1:8" ht="68.25" customHeight="1">
      <c r="A322" s="94">
        <v>272</v>
      </c>
      <c r="B322" s="79">
        <v>14.06</v>
      </c>
      <c r="C322" s="54" t="s">
        <v>333</v>
      </c>
      <c r="D322" s="44" t="s">
        <v>30</v>
      </c>
      <c r="E322" s="45">
        <v>2</v>
      </c>
      <c r="F322" s="55"/>
      <c r="G322" s="56"/>
      <c r="H322" s="2"/>
    </row>
    <row r="323" spans="1:8" ht="61.5" customHeight="1">
      <c r="A323" s="94">
        <v>273</v>
      </c>
      <c r="B323" s="79">
        <v>14.07</v>
      </c>
      <c r="C323" s="54" t="s">
        <v>334</v>
      </c>
      <c r="D323" s="44" t="s">
        <v>4</v>
      </c>
      <c r="E323" s="45">
        <v>1</v>
      </c>
      <c r="F323" s="55"/>
      <c r="G323" s="56"/>
      <c r="H323" s="2"/>
    </row>
    <row r="324" spans="1:8" s="8" customFormat="1">
      <c r="A324" s="94"/>
      <c r="B324" s="44"/>
      <c r="C324" s="58" t="s">
        <v>31</v>
      </c>
      <c r="D324" s="59"/>
      <c r="E324" s="60"/>
      <c r="F324" s="61"/>
      <c r="G324" s="84"/>
      <c r="H324" s="4"/>
    </row>
    <row r="325" spans="1:8" s="8" customFormat="1">
      <c r="A325" s="94"/>
      <c r="B325" s="44"/>
      <c r="C325" s="83"/>
      <c r="D325" s="59"/>
      <c r="E325" s="60"/>
      <c r="F325" s="61"/>
      <c r="G325" s="84"/>
      <c r="H325" s="4"/>
    </row>
    <row r="326" spans="1:8" s="4" customFormat="1">
      <c r="A326" s="94"/>
      <c r="B326" s="87">
        <v>15</v>
      </c>
      <c r="C326" s="124" t="s">
        <v>32</v>
      </c>
      <c r="D326" s="124"/>
      <c r="E326" s="59"/>
      <c r="F326" s="61"/>
      <c r="G326" s="84"/>
    </row>
    <row r="327" spans="1:8" ht="159.75" customHeight="1">
      <c r="A327" s="94">
        <v>274</v>
      </c>
      <c r="B327" s="92">
        <v>15.01</v>
      </c>
      <c r="C327" s="54" t="s">
        <v>335</v>
      </c>
      <c r="D327" s="44" t="s">
        <v>4</v>
      </c>
      <c r="E327" s="45">
        <f>58+38</f>
        <v>96</v>
      </c>
      <c r="F327" s="55"/>
      <c r="G327" s="56"/>
      <c r="H327" s="10"/>
    </row>
    <row r="328" spans="1:8" ht="159" customHeight="1">
      <c r="A328" s="94">
        <v>275</v>
      </c>
      <c r="B328" s="91">
        <v>15.02</v>
      </c>
      <c r="C328" s="54" t="s">
        <v>336</v>
      </c>
      <c r="D328" s="44" t="s">
        <v>4</v>
      </c>
      <c r="E328" s="45">
        <v>9</v>
      </c>
      <c r="F328" s="76"/>
      <c r="G328" s="77"/>
      <c r="H328" s="10"/>
    </row>
    <row r="329" spans="1:8" ht="78.75" customHeight="1">
      <c r="A329" s="94">
        <v>276</v>
      </c>
      <c r="B329" s="44">
        <v>15.03</v>
      </c>
      <c r="C329" s="54" t="s">
        <v>337</v>
      </c>
      <c r="D329" s="44" t="s">
        <v>9</v>
      </c>
      <c r="E329" s="45">
        <v>16</v>
      </c>
      <c r="F329" s="76"/>
      <c r="G329" s="77"/>
      <c r="H329" s="10"/>
    </row>
    <row r="330" spans="1:8" ht="42.75" customHeight="1">
      <c r="A330" s="94">
        <v>277</v>
      </c>
      <c r="B330" s="79">
        <v>15.04</v>
      </c>
      <c r="C330" s="54" t="s">
        <v>338</v>
      </c>
      <c r="D330" s="44" t="s">
        <v>4</v>
      </c>
      <c r="E330" s="45">
        <f>5+1</f>
        <v>6</v>
      </c>
      <c r="F330" s="55"/>
      <c r="G330" s="56"/>
      <c r="H330" s="10"/>
    </row>
    <row r="331" spans="1:8" ht="63" customHeight="1">
      <c r="A331" s="94">
        <v>278</v>
      </c>
      <c r="B331" s="44">
        <v>15.05</v>
      </c>
      <c r="C331" s="54" t="s">
        <v>339</v>
      </c>
      <c r="D331" s="44" t="s">
        <v>4</v>
      </c>
      <c r="E331" s="45">
        <f>9+5</f>
        <v>14</v>
      </c>
      <c r="F331" s="76"/>
      <c r="G331" s="77"/>
      <c r="H331" s="2"/>
    </row>
    <row r="332" spans="1:8" ht="65.25" customHeight="1">
      <c r="A332" s="94">
        <v>279</v>
      </c>
      <c r="B332" s="44">
        <v>15.06</v>
      </c>
      <c r="C332" s="54" t="s">
        <v>340</v>
      </c>
      <c r="D332" s="44" t="s">
        <v>4</v>
      </c>
      <c r="E332" s="45">
        <f>9+5</f>
        <v>14</v>
      </c>
      <c r="F332" s="76"/>
      <c r="G332" s="77"/>
      <c r="H332" s="2"/>
    </row>
    <row r="333" spans="1:8" ht="58.5" customHeight="1">
      <c r="A333" s="94">
        <v>280</v>
      </c>
      <c r="B333" s="79">
        <v>15.07</v>
      </c>
      <c r="C333" s="54" t="s">
        <v>341</v>
      </c>
      <c r="D333" s="44" t="s">
        <v>4</v>
      </c>
      <c r="E333" s="45">
        <f>11+2</f>
        <v>13</v>
      </c>
      <c r="F333" s="76"/>
      <c r="G333" s="77"/>
      <c r="H333" s="2"/>
    </row>
    <row r="334" spans="1:8" ht="123.75" customHeight="1">
      <c r="A334" s="94">
        <v>281</v>
      </c>
      <c r="B334" s="79">
        <v>15.08</v>
      </c>
      <c r="C334" s="78" t="s">
        <v>342</v>
      </c>
      <c r="D334" s="79" t="s">
        <v>4</v>
      </c>
      <c r="E334" s="79">
        <v>5</v>
      </c>
      <c r="F334" s="76"/>
      <c r="G334" s="77"/>
      <c r="H334" s="2"/>
    </row>
    <row r="335" spans="1:8" ht="94.5" customHeight="1">
      <c r="A335" s="94">
        <v>282</v>
      </c>
      <c r="B335" s="79">
        <v>15.09</v>
      </c>
      <c r="C335" s="78" t="s">
        <v>343</v>
      </c>
      <c r="D335" s="79" t="s">
        <v>4</v>
      </c>
      <c r="E335" s="79">
        <v>1</v>
      </c>
      <c r="F335" s="76"/>
      <c r="G335" s="77"/>
      <c r="H335" s="2"/>
    </row>
    <row r="336" spans="1:8" ht="97.5" customHeight="1">
      <c r="A336" s="94">
        <v>283</v>
      </c>
      <c r="B336" s="92">
        <v>15.1</v>
      </c>
      <c r="C336" s="54" t="s">
        <v>344</v>
      </c>
      <c r="D336" s="44" t="s">
        <v>39</v>
      </c>
      <c r="E336" s="45">
        <v>3</v>
      </c>
      <c r="F336" s="55"/>
      <c r="G336" s="56"/>
      <c r="H336" s="2"/>
    </row>
    <row r="337" spans="1:8" ht="48">
      <c r="A337" s="94">
        <v>284</v>
      </c>
      <c r="B337" s="92">
        <v>15.1</v>
      </c>
      <c r="C337" s="69" t="s">
        <v>57</v>
      </c>
      <c r="D337" s="44" t="s">
        <v>4</v>
      </c>
      <c r="E337" s="45">
        <v>3</v>
      </c>
      <c r="F337" s="55"/>
      <c r="G337" s="56"/>
      <c r="H337" s="2"/>
    </row>
    <row r="338" spans="1:8" ht="97.5" customHeight="1">
      <c r="A338" s="94">
        <v>285</v>
      </c>
      <c r="B338" s="92">
        <v>15.1</v>
      </c>
      <c r="C338" s="69" t="s">
        <v>58</v>
      </c>
      <c r="D338" s="44" t="s">
        <v>4</v>
      </c>
      <c r="E338" s="45">
        <v>1</v>
      </c>
      <c r="F338" s="55"/>
      <c r="G338" s="56"/>
      <c r="H338" s="2"/>
    </row>
    <row r="339" spans="1:8" ht="97.5" customHeight="1">
      <c r="A339" s="94">
        <v>286</v>
      </c>
      <c r="B339" s="92">
        <v>15.1</v>
      </c>
      <c r="C339" s="69" t="s">
        <v>59</v>
      </c>
      <c r="D339" s="44" t="s">
        <v>4</v>
      </c>
      <c r="E339" s="45">
        <v>1</v>
      </c>
      <c r="F339" s="55"/>
      <c r="G339" s="56"/>
      <c r="H339" s="2"/>
    </row>
    <row r="340" spans="1:8" ht="48">
      <c r="A340" s="94">
        <v>287</v>
      </c>
      <c r="B340" s="92">
        <v>15.1</v>
      </c>
      <c r="C340" s="69" t="s">
        <v>60</v>
      </c>
      <c r="D340" s="44" t="s">
        <v>4</v>
      </c>
      <c r="E340" s="45">
        <v>2</v>
      </c>
      <c r="F340" s="55"/>
      <c r="G340" s="56"/>
      <c r="H340" s="2"/>
    </row>
    <row r="341" spans="1:8" ht="52.5" customHeight="1">
      <c r="A341" s="94">
        <v>288</v>
      </c>
      <c r="B341" s="92">
        <v>15.1</v>
      </c>
      <c r="C341" s="69" t="s">
        <v>346</v>
      </c>
      <c r="D341" s="44" t="s">
        <v>33</v>
      </c>
      <c r="E341" s="45">
        <v>1</v>
      </c>
      <c r="F341" s="55"/>
      <c r="G341" s="56"/>
      <c r="H341" s="2"/>
    </row>
    <row r="342" spans="1:8" ht="37.5" customHeight="1">
      <c r="A342" s="94">
        <v>289</v>
      </c>
      <c r="B342" s="92">
        <v>15.1</v>
      </c>
      <c r="C342" s="69" t="s">
        <v>61</v>
      </c>
      <c r="D342" s="44" t="s">
        <v>33</v>
      </c>
      <c r="E342" s="45">
        <v>1</v>
      </c>
      <c r="F342" s="55"/>
      <c r="G342" s="56"/>
      <c r="H342" s="2"/>
    </row>
    <row r="343" spans="1:8" ht="72" customHeight="1">
      <c r="A343" s="94">
        <v>290</v>
      </c>
      <c r="B343" s="92">
        <v>15.1</v>
      </c>
      <c r="C343" s="54" t="s">
        <v>345</v>
      </c>
      <c r="D343" s="44" t="s">
        <v>4</v>
      </c>
      <c r="E343" s="45">
        <v>1</v>
      </c>
      <c r="F343" s="55"/>
      <c r="G343" s="56"/>
      <c r="H343" s="2"/>
    </row>
    <row r="344" spans="1:8" s="8" customFormat="1">
      <c r="A344" s="94"/>
      <c r="B344" s="57"/>
      <c r="C344" s="58" t="s">
        <v>34</v>
      </c>
      <c r="D344" s="59"/>
      <c r="E344" s="60"/>
      <c r="F344" s="61"/>
      <c r="G344" s="84"/>
      <c r="H344" s="4"/>
    </row>
    <row r="345" spans="1:8">
      <c r="A345" s="94"/>
      <c r="B345" s="53"/>
      <c r="C345" s="86"/>
      <c r="D345" s="44"/>
      <c r="E345" s="45"/>
      <c r="F345" s="56"/>
      <c r="G345" s="56"/>
      <c r="H345" s="2"/>
    </row>
    <row r="346" spans="1:8">
      <c r="A346" s="94"/>
      <c r="B346" s="53"/>
      <c r="C346" s="86"/>
      <c r="D346" s="44"/>
      <c r="E346" s="45"/>
      <c r="F346" s="56"/>
      <c r="G346" s="56"/>
      <c r="H346" s="2"/>
    </row>
    <row r="347" spans="1:8">
      <c r="A347" s="94"/>
      <c r="B347" s="47"/>
      <c r="C347" s="80"/>
      <c r="D347" s="79"/>
      <c r="E347" s="79"/>
      <c r="F347" s="81"/>
      <c r="G347" s="81"/>
      <c r="H347" s="2"/>
    </row>
    <row r="348" spans="1:8" s="4" customFormat="1">
      <c r="A348" s="94"/>
      <c r="B348" s="47"/>
      <c r="C348" s="82"/>
      <c r="D348" s="82"/>
      <c r="E348" s="82"/>
      <c r="F348" s="82"/>
      <c r="G348" s="82"/>
    </row>
    <row r="349" spans="1:8" s="4" customFormat="1">
      <c r="A349" s="94"/>
      <c r="B349" s="47"/>
      <c r="C349" s="82"/>
      <c r="D349" s="82"/>
      <c r="E349" s="82"/>
      <c r="F349" s="82"/>
      <c r="G349" s="82"/>
    </row>
    <row r="350" spans="1:8" s="4" customFormat="1">
      <c r="A350" s="94"/>
      <c r="B350" s="47"/>
      <c r="C350" s="82"/>
      <c r="D350" s="82"/>
      <c r="E350" s="82"/>
      <c r="F350" s="82"/>
      <c r="G350" s="82"/>
    </row>
    <row r="351" spans="1:8" s="4" customFormat="1" ht="19.5" customHeight="1">
      <c r="A351" s="94"/>
      <c r="B351" s="47"/>
      <c r="C351" s="82"/>
      <c r="D351" s="82"/>
      <c r="E351" s="82"/>
      <c r="F351" s="82"/>
      <c r="G351" s="82"/>
    </row>
    <row r="352" spans="1:8" s="4" customFormat="1" ht="19.5" customHeight="1">
      <c r="A352" s="94"/>
      <c r="B352" s="47"/>
      <c r="C352" s="82"/>
      <c r="D352" s="82"/>
      <c r="E352" s="82"/>
      <c r="F352" s="82"/>
      <c r="G352" s="82"/>
    </row>
    <row r="353" spans="1:7" s="4" customFormat="1" ht="19.5" customHeight="1">
      <c r="A353" s="94"/>
      <c r="B353" s="47"/>
      <c r="C353" s="82"/>
      <c r="D353" s="82"/>
      <c r="E353" s="82"/>
      <c r="F353" s="82"/>
      <c r="G353" s="82"/>
    </row>
    <row r="354" spans="1:7" s="4" customFormat="1" ht="19.5" customHeight="1">
      <c r="A354" s="79"/>
      <c r="B354" s="47"/>
      <c r="C354" s="82"/>
      <c r="D354" s="82"/>
      <c r="E354" s="82"/>
      <c r="F354" s="82"/>
      <c r="G354" s="82"/>
    </row>
    <row r="355" spans="1:7" s="4" customFormat="1" ht="19.5" customHeight="1">
      <c r="A355" s="94"/>
      <c r="B355" s="47"/>
      <c r="C355" s="82"/>
      <c r="D355" s="82"/>
      <c r="E355" s="82"/>
      <c r="F355" s="82"/>
      <c r="G355" s="82"/>
    </row>
    <row r="356" spans="1:7" s="4" customFormat="1" ht="19.5" customHeight="1">
      <c r="A356" s="94"/>
      <c r="B356" s="47"/>
      <c r="C356" s="82"/>
      <c r="D356" s="82"/>
      <c r="E356" s="82"/>
      <c r="F356" s="82"/>
      <c r="G356" s="82"/>
    </row>
    <row r="357" spans="1:7" s="4" customFormat="1" ht="19.5" customHeight="1">
      <c r="A357" s="94"/>
      <c r="B357" s="47"/>
      <c r="C357" s="82"/>
      <c r="D357" s="82"/>
      <c r="E357" s="82"/>
      <c r="F357" s="82"/>
      <c r="G357" s="82"/>
    </row>
    <row r="358" spans="1:7" s="4" customFormat="1" ht="19.5" customHeight="1">
      <c r="A358" s="94"/>
      <c r="B358" s="47"/>
      <c r="C358" s="82"/>
      <c r="D358" s="82"/>
      <c r="E358" s="82"/>
      <c r="F358" s="82"/>
      <c r="G358" s="82"/>
    </row>
    <row r="359" spans="1:7" s="4" customFormat="1" ht="19.5" customHeight="1">
      <c r="A359" s="94"/>
      <c r="B359" s="47"/>
      <c r="C359" s="82"/>
      <c r="D359" s="82"/>
      <c r="E359" s="82"/>
      <c r="F359" s="82"/>
      <c r="G359" s="82"/>
    </row>
    <row r="360" spans="1:7" s="4" customFormat="1" ht="19.5" customHeight="1">
      <c r="A360" s="94"/>
      <c r="B360" s="47"/>
      <c r="C360" s="82"/>
      <c r="D360" s="82"/>
      <c r="E360" s="82"/>
      <c r="F360" s="82"/>
      <c r="G360" s="82"/>
    </row>
    <row r="361" spans="1:7" s="4" customFormat="1" ht="19.5" customHeight="1">
      <c r="A361" s="94"/>
      <c r="B361" s="47"/>
      <c r="C361" s="82"/>
      <c r="D361" s="82"/>
      <c r="E361" s="82"/>
      <c r="F361" s="82"/>
      <c r="G361" s="82"/>
    </row>
    <row r="362" spans="1:7" s="4" customFormat="1" ht="6.75" customHeight="1">
      <c r="A362" s="94"/>
      <c r="B362" s="14"/>
      <c r="C362" s="12"/>
    </row>
    <row r="363" spans="1:7" s="4" customFormat="1" ht="15" customHeight="1">
      <c r="A363" s="94"/>
      <c r="B363" s="14"/>
      <c r="C363" s="12"/>
    </row>
    <row r="364" spans="1:7" s="4" customFormat="1">
      <c r="A364" s="79"/>
      <c r="B364" s="14"/>
      <c r="C364" s="12"/>
    </row>
    <row r="365" spans="1:7" s="4" customFormat="1">
      <c r="A365" s="94"/>
      <c r="B365" s="14"/>
      <c r="C365" s="12"/>
    </row>
    <row r="366" spans="1:7" s="4" customFormat="1">
      <c r="A366" s="94"/>
      <c r="B366" s="14"/>
      <c r="C366" s="12"/>
    </row>
    <row r="367" spans="1:7">
      <c r="A367" s="94"/>
    </row>
    <row r="368" spans="1:7">
      <c r="A368" s="94"/>
    </row>
    <row r="369" spans="1:1">
      <c r="A369" s="94"/>
    </row>
    <row r="370" spans="1:1">
      <c r="A370" s="94"/>
    </row>
    <row r="371" spans="1:1">
      <c r="A371" s="94"/>
    </row>
    <row r="372" spans="1:1">
      <c r="A372" s="94"/>
    </row>
    <row r="373" spans="1:1">
      <c r="A373" s="94"/>
    </row>
    <row r="374" spans="1:1">
      <c r="A374" s="94"/>
    </row>
    <row r="375" spans="1:1">
      <c r="A375" s="94"/>
    </row>
    <row r="376" spans="1:1">
      <c r="A376" s="94"/>
    </row>
    <row r="377" spans="1:1">
      <c r="A377" s="94"/>
    </row>
    <row r="378" spans="1:1">
      <c r="A378" s="94"/>
    </row>
    <row r="379" spans="1:1">
      <c r="A379" s="94"/>
    </row>
    <row r="380" spans="1:1">
      <c r="A380" s="94"/>
    </row>
    <row r="381" spans="1:1">
      <c r="A381" s="94"/>
    </row>
    <row r="382" spans="1:1">
      <c r="A382" s="94"/>
    </row>
    <row r="386" spans="1:7">
      <c r="A386" s="4"/>
    </row>
    <row r="387" spans="1:7">
      <c r="A387" s="4"/>
      <c r="G387" s="6"/>
    </row>
    <row r="388" spans="1:7">
      <c r="A388" s="4"/>
      <c r="G388" s="6"/>
    </row>
    <row r="389" spans="1:7">
      <c r="A389" s="4"/>
      <c r="G389" s="6"/>
    </row>
    <row r="390" spans="1:7">
      <c r="A390" s="4"/>
      <c r="G390" s="6"/>
    </row>
    <row r="391" spans="1:7">
      <c r="A391" s="4"/>
      <c r="G391" s="6"/>
    </row>
    <row r="392" spans="1:7">
      <c r="A392" s="4"/>
    </row>
    <row r="393" spans="1:7">
      <c r="A393" s="4"/>
    </row>
    <row r="394" spans="1:7">
      <c r="A394" s="4"/>
    </row>
    <row r="395" spans="1:7">
      <c r="A395" s="4"/>
    </row>
    <row r="396" spans="1:7">
      <c r="A396" s="4"/>
    </row>
    <row r="397" spans="1:7">
      <c r="A397" s="4"/>
    </row>
    <row r="398" spans="1:7">
      <c r="A398" s="4"/>
    </row>
    <row r="399" spans="1:7">
      <c r="A399" s="4"/>
    </row>
    <row r="400" spans="1:7">
      <c r="A400" s="4"/>
    </row>
    <row r="401" spans="1:1">
      <c r="A401" s="4"/>
    </row>
    <row r="402" spans="1:1">
      <c r="A402" s="4"/>
    </row>
    <row r="403" spans="1:1">
      <c r="A403" s="4"/>
    </row>
    <row r="404" spans="1:1">
      <c r="A404" s="4"/>
    </row>
  </sheetData>
  <mergeCells count="20">
    <mergeCell ref="C316:D316"/>
    <mergeCell ref="C326:D326"/>
    <mergeCell ref="C286:D286"/>
    <mergeCell ref="C281:D281"/>
    <mergeCell ref="C182:D182"/>
    <mergeCell ref="C217:D217"/>
    <mergeCell ref="C246:D246"/>
    <mergeCell ref="C265:D265"/>
    <mergeCell ref="C294:D294"/>
    <mergeCell ref="C126:D126"/>
    <mergeCell ref="C131:D131"/>
    <mergeCell ref="C180:D180"/>
    <mergeCell ref="C298:D298"/>
    <mergeCell ref="A6:H7"/>
    <mergeCell ref="A9:A10"/>
    <mergeCell ref="B9:B10"/>
    <mergeCell ref="D9:D10"/>
    <mergeCell ref="E9:E10"/>
    <mergeCell ref="F9:G9"/>
    <mergeCell ref="H9:H10"/>
  </mergeCells>
  <pageMargins left="0.23622047244094491" right="0.23622047244094491" top="0.74803149606299213" bottom="0.74803149606299213" header="0.31496062992125984" footer="0.31496062992125984"/>
  <pageSetup scale="95" orientation="portrait" horizontalDpi="300" verticalDpi="300" r:id="rId1"/>
  <headerFooter alignWithMargins="0">
    <oddFooter xml:space="preserve">&amp;R
</oddFooter>
  </headerFooter>
  <drawing r:id="rId2"/>
  <legacyDrawing r:id="rId3"/>
  <controls>
    <mc:AlternateContent xmlns:mc="http://schemas.openxmlformats.org/markup-compatibility/2006">
      <mc:Choice Requires="x14">
        <control shapeId="4098" r:id="rId4" name="Control 2">
          <controlPr defaultSize="0" r:id="rId5">
            <anchor moveWithCells="1">
              <from>
                <xdr:col>7</xdr:col>
                <xdr:colOff>0</xdr:colOff>
                <xdr:row>193</xdr:row>
                <xdr:rowOff>600075</xdr:rowOff>
              </from>
              <to>
                <xdr:col>7</xdr:col>
                <xdr:colOff>666750</xdr:colOff>
                <xdr:row>194</xdr:row>
                <xdr:rowOff>123825</xdr:rowOff>
              </to>
            </anchor>
          </controlPr>
        </control>
      </mc:Choice>
      <mc:Fallback>
        <control shapeId="4098" r:id="rId4" name="Control 2"/>
      </mc:Fallback>
    </mc:AlternateContent>
    <mc:AlternateContent xmlns:mc="http://schemas.openxmlformats.org/markup-compatibility/2006">
      <mc:Choice Requires="x14">
        <control shapeId="4097" r:id="rId6" name="Control 1">
          <controlPr defaultSize="0" r:id="rId7">
            <anchor moveWithCells="1">
              <from>
                <xdr:col>7</xdr:col>
                <xdr:colOff>0</xdr:colOff>
                <xdr:row>193</xdr:row>
                <xdr:rowOff>123825</xdr:rowOff>
              </from>
              <to>
                <xdr:col>9</xdr:col>
                <xdr:colOff>161925</xdr:colOff>
                <xdr:row>193</xdr:row>
                <xdr:rowOff>352425</xdr:rowOff>
              </to>
            </anchor>
          </controlPr>
        </control>
      </mc:Choice>
      <mc:Fallback>
        <control shapeId="4097"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M E</dc:creator>
  <cp:lastModifiedBy>LUCELI</cp:lastModifiedBy>
  <cp:lastPrinted>2020-11-19T00:50:14Z</cp:lastPrinted>
  <dcterms:created xsi:type="dcterms:W3CDTF">2016-08-01T18:03:25Z</dcterms:created>
  <dcterms:modified xsi:type="dcterms:W3CDTF">2020-11-26T22:46:10Z</dcterms:modified>
</cp:coreProperties>
</file>