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 conv HCES-001\JUNTA DE ACLARACIONES\"/>
    </mc:Choice>
  </mc:AlternateContent>
  <bookViews>
    <workbookView xWindow="-30" yWindow="80" windowWidth="10010" windowHeight="9890" activeTab="1"/>
  </bookViews>
  <sheets>
    <sheet name="Resumen" sheetId="2" r:id="rId1"/>
    <sheet name="Catálogo de conceptos" sheetId="1" r:id="rId2"/>
  </sheets>
  <externalReferences>
    <externalReference r:id="rId3"/>
  </externalReferences>
  <definedNames>
    <definedName name="_xlnm.Print_Titles" localSheetId="1">'Catálogo de conceptos'!$1:$9</definedName>
    <definedName name="_xlnm.Print_Titles" localSheetId="0">Resumen!$1:$8</definedName>
  </definedNames>
  <calcPr calcId="15251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A1" i="1" l="1"/>
  <c r="B7" i="1"/>
  <c r="C15" i="2"/>
  <c r="C14" i="2"/>
  <c r="C13" i="2"/>
  <c r="C12" i="2"/>
  <c r="C11" i="2"/>
  <c r="C10" i="2"/>
  <c r="G150" i="1"/>
  <c r="G148" i="1"/>
  <c r="G147" i="1"/>
  <c r="G146" i="1"/>
  <c r="G145" i="1"/>
  <c r="G144" i="1"/>
  <c r="G142" i="1"/>
  <c r="G141" i="1"/>
  <c r="G138" i="1"/>
  <c r="G137" i="1"/>
  <c r="G136" i="1"/>
  <c r="G135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8" i="1"/>
  <c r="G117" i="1"/>
  <c r="G116" i="1"/>
  <c r="G115" i="1"/>
  <c r="G114" i="1"/>
  <c r="G112" i="1"/>
  <c r="G111" i="1"/>
  <c r="G110" i="1"/>
  <c r="G109" i="1"/>
  <c r="G107" i="1"/>
  <c r="G106" i="1"/>
  <c r="G104" i="1"/>
  <c r="G103" i="1"/>
  <c r="G102" i="1"/>
  <c r="G101" i="1"/>
  <c r="G100" i="1"/>
  <c r="G99" i="1"/>
  <c r="G98" i="1"/>
  <c r="G96" i="1"/>
  <c r="G95" i="1"/>
  <c r="G94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4" i="1"/>
  <c r="G73" i="1"/>
  <c r="G72" i="1"/>
  <c r="G71" i="1"/>
  <c r="G70" i="1"/>
  <c r="G68" i="1"/>
  <c r="G65" i="1"/>
  <c r="G64" i="1"/>
  <c r="G63" i="1"/>
  <c r="G62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G39" i="1"/>
  <c r="G38" i="1"/>
  <c r="G37" i="1"/>
  <c r="G36" i="1"/>
  <c r="G35" i="1"/>
  <c r="G33" i="1"/>
  <c r="G30" i="1"/>
  <c r="G29" i="1"/>
  <c r="G27" i="1"/>
  <c r="G26" i="1"/>
  <c r="G25" i="1"/>
  <c r="G24" i="1"/>
  <c r="G23" i="1"/>
  <c r="G22" i="1"/>
  <c r="G21" i="1"/>
  <c r="G19" i="1"/>
  <c r="G18" i="1"/>
  <c r="G17" i="1"/>
  <c r="G15" i="1"/>
  <c r="G14" i="1"/>
  <c r="G13" i="1"/>
  <c r="G152" i="1" l="1"/>
  <c r="G153" i="1" s="1"/>
  <c r="G154" i="1" s="1"/>
  <c r="C17" i="2"/>
  <c r="C18" i="2" s="1"/>
  <c r="C19" i="2" s="1"/>
</calcChain>
</file>

<file path=xl/sharedStrings.xml><?xml version="1.0" encoding="utf-8"?>
<sst xmlns="http://schemas.openxmlformats.org/spreadsheetml/2006/main" count="433" uniqueCount="292">
  <si>
    <t>PRESUPUESTO</t>
  </si>
  <si>
    <t>Clave</t>
  </si>
  <si>
    <t>Descripción</t>
  </si>
  <si>
    <t>Unidad</t>
  </si>
  <si>
    <t>Cantidad</t>
  </si>
  <si>
    <t>Precio Unitario</t>
  </si>
  <si>
    <t>Importe</t>
  </si>
  <si>
    <t>RESUMEN</t>
  </si>
  <si>
    <t>D-06</t>
  </si>
  <si>
    <t>OBRA:</t>
  </si>
  <si>
    <t>A.01</t>
  </si>
  <si>
    <t>A.03</t>
  </si>
  <si>
    <t>A.02</t>
  </si>
  <si>
    <t>A</t>
  </si>
  <si>
    <t>Demoliciones, excavaciones, rellenos y retiros</t>
  </si>
  <si>
    <t>Demoliciones y retiro de instalaciones</t>
  </si>
  <si>
    <t>A.01.01</t>
  </si>
  <si>
    <t>Corte de carpeta asfáltica y banquetas con equipo de corte. Incluye: mano de obra, herramienta y equipo</t>
  </si>
  <si>
    <t>ml</t>
  </si>
  <si>
    <t>A.01.02</t>
  </si>
  <si>
    <t>Demolición de estructuras de concreto reforzado con equipo manual. Incluye: cortes de acero, retiro en carretilla, mano de obra, herramienta y equipo</t>
  </si>
  <si>
    <t>m3</t>
  </si>
  <si>
    <t>A.01.03</t>
  </si>
  <si>
    <t>Retiro de reja existente, con recuperación. Incluye: corte con disco, maniobras y acarreo a lugar de resguardo en el mismo lote, mano de obra y herramienta</t>
  </si>
  <si>
    <t>Excavaciones</t>
  </si>
  <si>
    <t>A.02.01</t>
  </si>
  <si>
    <t>Excavación a máquina para zanjas en cualquier tipo de material excepto roca, no incluye carga y acarreo del material. Incluye: equipo</t>
  </si>
  <si>
    <t>A.02.02</t>
  </si>
  <si>
    <t>Excavación a mano en material tipo B. Incluye: mano de obra y herramienta</t>
  </si>
  <si>
    <t>A.02.03</t>
  </si>
  <si>
    <t>Afine manual de excavaciones para recibir plantilla. Incluye: mano de obra y herramienta</t>
  </si>
  <si>
    <t>m2</t>
  </si>
  <si>
    <t>Rellenos</t>
  </si>
  <si>
    <t>A.03.01</t>
  </si>
  <si>
    <t>Cama de arena apisonada de 10 cm. Incluye: material, mano de obra y herramienta</t>
  </si>
  <si>
    <t>A.03.02</t>
  </si>
  <si>
    <t>Acostillado y colchon de limo apisonado hasta 30 cm sobre lomo de tubos. Incluye: material, mano de obra y herramienta</t>
  </si>
  <si>
    <t>A.03.03</t>
  </si>
  <si>
    <t>Relleno con material producto de excavación, compactado al 95% prueba proctor en capas de 20 cm con compactadora pata de elefante. Incluye: suministro, carga y acarreo del material, incorporación de humedad óptima, mano de obra, herramienta y equipo</t>
  </si>
  <si>
    <t>A.03.04</t>
  </si>
  <si>
    <t>Relleno con material de banco tipo sub-rasante que cumpla con la norma SCT N-CMT-1-03/02, compactado al 95% prueba proctor en capas de 20 cm con compactadora pata de elefante. Incluye: suministro, carga y acarreo del material, incorporación de humedad óptima, mano de obra, herramienta y equipo</t>
  </si>
  <si>
    <t>A.03.05</t>
  </si>
  <si>
    <t>Relleno con material de banco tipo base que cumpla con la norma SCT N-CMT-4-02-002/04, compactado al 100% prueba proctor en capas de 20 cm con compactadora pata de elefante. Incluye: suministro, carga y acarreo del material, incorporación de humedad óptima, mano de obra, herramienta y equipo</t>
  </si>
  <si>
    <t>A.03.06</t>
  </si>
  <si>
    <t>Riego de impregnación con emulsión ECI-60 a razón de 1.50 lts/m2, de acuerdo a las normas SCT N.CTR.CAR.1.04.004/00 y N.CMT.4.05.001/06. Incluye: material, mano de obra, herramienta y equipo</t>
  </si>
  <si>
    <t>A.03.07</t>
  </si>
  <si>
    <t>Areneo para protección de la base impregnada a razón de 1.2 lts/m2. Incluye: material, mano de obra y herramienta</t>
  </si>
  <si>
    <t>A.04</t>
  </si>
  <si>
    <t>Retiros</t>
  </si>
  <si>
    <t>A.04.01</t>
  </si>
  <si>
    <t>Carga y acarreo de material de relleno a 1 km (volumen medido suelto). Incluye: equipo</t>
  </si>
  <si>
    <t>A.04.02</t>
  </si>
  <si>
    <t>Carga y acarreo en kilómetros subsecuentes (volumen medido suelto). Incluye: equipo</t>
  </si>
  <si>
    <t>B</t>
  </si>
  <si>
    <t>Estructuras pluviales</t>
  </si>
  <si>
    <t>B.01</t>
  </si>
  <si>
    <t>Pozos de visita</t>
  </si>
  <si>
    <t>B.01.01</t>
  </si>
  <si>
    <t>Construccion de pozo de visita tipo comun de 1.00 a 1.50 mts (PV1) de profundidad promedio de .6 a 2.0m de diametro, a base de tabique rojo recocido 7x14x28 cm, asentado con mortero cemento arena proporcion 1:3, aplanado de  2cm de espesor con mortero cemento arena proporcion 1:3 acabado pulido, plantilla de concreto f'c=150 kg/cm2 reforzado con malla lac 6 x 6/10-10, escalones de varilla corrugada de 3/8" a cada 40 cm, reforzado en area de descarga de tubo existente con concreto armado f'c= 200kg/cm2 y 4 varillas de 3/8" segun proyecto, Incluye: afine de terreno, cimbra, descimbra, habilitado y armado de acero, fabricacion y colado de concreto, media caña, material, mano de obra, herramienta y equipo</t>
  </si>
  <si>
    <t>pza</t>
  </si>
  <si>
    <t>B.02</t>
  </si>
  <si>
    <t>Rejilla RP2 de 11.00x1.00 m</t>
  </si>
  <si>
    <t>B.02.01</t>
  </si>
  <si>
    <t>Trazo y nivelación con equipo topográfico. Incluye: material, mano de obra y herramienta</t>
  </si>
  <si>
    <t>B.02.02</t>
  </si>
  <si>
    <t>Colado de plantilla de 5 cm de concreto prem f'c=100 kg/cm2 bombeado, acabado planeado. Incluye: colado, material, mano de obra, herramienta y equipo</t>
  </si>
  <si>
    <t>B.02.03</t>
  </si>
  <si>
    <t>Habilitado y colocación de acero de refuerzo. Incluye: acarreos, maniobras, material, mano de obra, herramienta y equipo</t>
  </si>
  <si>
    <t>kg</t>
  </si>
  <si>
    <t>B.02.04</t>
  </si>
  <si>
    <t>Habilitado y colocación de cimbra a base de cimbraplay 3/4" reforzado con polines y barrotes para estructuras de concreto. Incluye: acarreos, maniobras, descimbra, material, mano de obra, herramienta y equipo</t>
  </si>
  <si>
    <t>B.02.05</t>
  </si>
  <si>
    <t>Colocación de concreto prem f'c=250 kg/cm2 bombeado en estructuras. Incluye: colado, vibrado, curado, material, mano de obra, herramienta y equipo</t>
  </si>
  <si>
    <t>B.02.06</t>
  </si>
  <si>
    <t>Aplicación de 2 capas de impermeabilizante asfáltico en cimentación. Incluye: material, mano de obra y herramienta</t>
  </si>
  <si>
    <t>B.02.07</t>
  </si>
  <si>
    <t>Fabricación y colocación de módulos de 120x100 cm de rejilla estructural según diseño, con viga de soporte y contramarco. Incluye: cortes, soldadura, fondo y pintura anticorrosiva, acarreos, maniobras, material, mano de obra, herramienta y equipo</t>
  </si>
  <si>
    <t>B.03</t>
  </si>
  <si>
    <t>Cárcamo de rebombeo</t>
  </si>
  <si>
    <t>B.03.01</t>
  </si>
  <si>
    <t>B.03.02</t>
  </si>
  <si>
    <t>B.03.03</t>
  </si>
  <si>
    <t>B.03.04</t>
  </si>
  <si>
    <t>B.03.05</t>
  </si>
  <si>
    <t>Habilitado y colocación de cimbra de madera con barrotes de 2"x4", madrinas y puntales para losa maciza de concreto reforzado. Incluye: acarreos, maniobras, material, mano de obra, herramienta y equipo</t>
  </si>
  <si>
    <t>B.03.06</t>
  </si>
  <si>
    <t>B.03.07</t>
  </si>
  <si>
    <t>Colocación de banda ojillada de pvc de 30 cm de ancho en muro, para evitar infiltraciones. Incluye: material, mano de obra y herramienta</t>
  </si>
  <si>
    <t>B.03.08</t>
  </si>
  <si>
    <t>Fabricación y colocación de tapa de 100x100 cm de lámina de acero antiderrapante de 1/2" de espesor, con marco de ángulo de 2 1/2", jaladera y bisagras de barril de 3/4". Incluye: material, mano de obra, herramienta y equipo</t>
  </si>
  <si>
    <t>B.03.09</t>
  </si>
  <si>
    <t>Fabricación y colocación de escalones de 40 cm de ancho x 15 de profundo de varilla corrugada de 3/4" soldados al armado en muro de cisterna. Incluye: material, mano de obra, herramienta y equipo</t>
  </si>
  <si>
    <t>B.03.10</t>
  </si>
  <si>
    <t>Fabricación y colocación de estructura metálica para alzar equipos de bombeo, a base de perfil IPR de 10"x4" de 6.10 metros, anclado en los muros y soldado a la losa tapa, con aros de redondo liso de 3/4" soldados al perfil. Incluye: corte, soldadura, maniobras, fondo y pintura anticorrosiva, material, mano de obra, herramienta y equipo</t>
  </si>
  <si>
    <t>B.03.12</t>
  </si>
  <si>
    <t>Aplicación de impermeabilizante con recubrimiento epóxico anticorrosivo a 3 manos en piso y muros interiores. incluye: material, mano de obra y herramienta</t>
  </si>
  <si>
    <t>B.03.13</t>
  </si>
  <si>
    <t>B.03.14</t>
  </si>
  <si>
    <t>Fabricación y colocación de módulos de 120x115 cm de rejilla estructural según diseño, con viga de soporte y contramarco. Incluye: cortes, soldadura, fondo y pintura anticorrosiva, acarreos, maniobras, material, mano de obra, herramienta y equipo</t>
  </si>
  <si>
    <t>B.04</t>
  </si>
  <si>
    <t>Lavadero</t>
  </si>
  <si>
    <t>B.04.01</t>
  </si>
  <si>
    <t>B.04.02</t>
  </si>
  <si>
    <t>B.04.03</t>
  </si>
  <si>
    <t>B.04.04</t>
  </si>
  <si>
    <t>B.05</t>
  </si>
  <si>
    <t>Topes hidráulicos TH</t>
  </si>
  <si>
    <t>B.05.01</t>
  </si>
  <si>
    <t>B.05.02</t>
  </si>
  <si>
    <t>B.05.03</t>
  </si>
  <si>
    <t>B.05.04</t>
  </si>
  <si>
    <t>C</t>
  </si>
  <si>
    <t>Instalación de tuberías</t>
  </si>
  <si>
    <t>C.01</t>
  </si>
  <si>
    <t>Tubería PEAD para drenaje pluvial</t>
  </si>
  <si>
    <t>C.01.01</t>
  </si>
  <si>
    <t>Suministro e instalación de tubería PEAD de 24" para drenaje pluvial. Incluye: maniobras, material, mano de obra, herramienta y equipo</t>
  </si>
  <si>
    <t>C.02</t>
  </si>
  <si>
    <t>Tubería hidráulica para bombeo</t>
  </si>
  <si>
    <t>C.02.01</t>
  </si>
  <si>
    <t>C.02.02</t>
  </si>
  <si>
    <t>C.02.03</t>
  </si>
  <si>
    <t>C.02.04</t>
  </si>
  <si>
    <t>C.02.05</t>
  </si>
  <si>
    <t>Colocación de concreto prem. f'c=200 kg/cm2 en atraques. Incluye: cimbra y descimbra, colado, material, mano de obra y herramienta</t>
  </si>
  <si>
    <t>D</t>
  </si>
  <si>
    <t>Equipos de bombeo y arreglo hidráulico</t>
  </si>
  <si>
    <t>D.01</t>
  </si>
  <si>
    <t>Suministros</t>
  </si>
  <si>
    <t>D.01.01</t>
  </si>
  <si>
    <t>Suministro de bomba tipo sumergible con una potencia de 100 HP para impulsar un gasto de 403 l/s con una carga de 13.00 metros</t>
  </si>
  <si>
    <t>D.01.02</t>
  </si>
  <si>
    <t>Suministro de tubería de acero negro soldable c-40 de 12"</t>
  </si>
  <si>
    <t>D.01.03</t>
  </si>
  <si>
    <t>Suministro de codo bridado de fo.fo. de 12"x90°</t>
  </si>
  <si>
    <t>D.01.04</t>
  </si>
  <si>
    <t>Suministro de válvula check bridada de fo.fo. de 12" para 125 psi</t>
  </si>
  <si>
    <t>D.01.05</t>
  </si>
  <si>
    <t>Suministro de válvula bridada de vástago fijo de fo.fo. de 12"</t>
  </si>
  <si>
    <t>D.01.06</t>
  </si>
  <si>
    <t>Suministro de válvula roscable de expulsión de aire de fo.fo. de 25 mm clase 125</t>
  </si>
  <si>
    <t>D.01.07</t>
  </si>
  <si>
    <t>Suministro de maniful de acero negro soldable c-40 con 2 tubos de 12" (1 con 2 codos 12"x45°) y 1 reducción de 2x12" a 30" con todos los extremos bridados</t>
  </si>
  <si>
    <t>D.01.08</t>
  </si>
  <si>
    <t>Soporte para tuberia con perfil de acero con barrenos para barra roscada de 3/8" rodeando al tubo</t>
  </si>
  <si>
    <t>D.01.09</t>
  </si>
  <si>
    <t>Brida de PVC hidráulico C-905 DR 25 de 30"</t>
  </si>
  <si>
    <t>D.01.10</t>
  </si>
  <si>
    <t>Suministro de tornillería, guasas, empaques y tuercas para el arreglo de las 2 bombas y maniful</t>
  </si>
  <si>
    <t>lote</t>
  </si>
  <si>
    <t>D.01.11</t>
  </si>
  <si>
    <t>Suministro de tablero de control para arranque y paro automático en gabinete metálico auto soportado IP65 para controlar 2 bombas de 100 hp en 440 volts, a prueba de humedad, con selector MFA, foco indicador de falla, protección contra caída de fase, sensor de humedad y temperatura, voltímetro, amperímetro, pantalla HMI, botón de paro de emergencia, fusibles ultrarápidos y arranque suave</t>
  </si>
  <si>
    <t>D.01.12</t>
  </si>
  <si>
    <t>Suministro de bomba tipo sumergible de 0.5 HP para achique con todas las piezas necesarias para desfogue en cárcamo contiguo</t>
  </si>
  <si>
    <t>D.02</t>
  </si>
  <si>
    <t>Instalación</t>
  </si>
  <si>
    <t>D.02.01</t>
  </si>
  <si>
    <t>Instalación de equipos de bombeo y arreglos hidráulicos. Incluye: maniobras, conexiones, pruebas, material, mano de obra y herramienta</t>
  </si>
  <si>
    <t>D.02.02</t>
  </si>
  <si>
    <t>Instalación de tablero de control. Incluye: maniobras, conexiones, pruebas, material, mano de obra y herramienta</t>
  </si>
  <si>
    <t>E</t>
  </si>
  <si>
    <t>Obra eléctrica</t>
  </si>
  <si>
    <t>E.01</t>
  </si>
  <si>
    <t>(Obra civil) Media tensión subterránea</t>
  </si>
  <si>
    <t>E.01.01</t>
  </si>
  <si>
    <t>Suministro e instalación de registro de concreto para media tensión tipo RMTB3 (1.16x1.16x1.16 mts). Incluye: corte y reposición de concreto, acarreos y maniobras con camión grua, excavación c/retroexcavadora, relleno y compactado de cepa, nivelado, resanes y todo lo necesario para su correcta instalación.</t>
  </si>
  <si>
    <t>E.01.02</t>
  </si>
  <si>
    <t>Suministro e instalación de base y registro para transformador trifásico. Incluye: base y registro, acarreo y maniobra con camión grua, excavación y relleno con retoexcavadora, compactado con pizon mecánico, mano de obra y hta. menor.</t>
  </si>
  <si>
    <t>E.01.03</t>
  </si>
  <si>
    <t>Construcción de cuarto para proteccion de planta de emergencia y equipos eléctricos de 4.00x6.00x2.50 segun plano OE-01. incluye: material, mano de obra, herramienta y equipo</t>
  </si>
  <si>
    <t>E.02</t>
  </si>
  <si>
    <t>(Electrificación) Media tensión subterránea</t>
  </si>
  <si>
    <t/>
  </si>
  <si>
    <t>E.02.01</t>
  </si>
  <si>
    <t>Suministro e instalación de tubería poliducto alta densidad tipo pad de 3" con cinta señalización peligro. Incluye: 1 tubo pad de 3", tendido, cortes, conexiones, guiado, mano de obra y hta. menor.</t>
  </si>
  <si>
    <t>E.02.02</t>
  </si>
  <si>
    <t>Suministro e instalación de cable de potencia xlp-tr cal. 1/0 awg, 15kv. Incluye: cableado, cortes, conexiones, mano de obra y hta. menor.</t>
  </si>
  <si>
    <t>E.02.03</t>
  </si>
  <si>
    <t>Suministro e instalación de cable de cu. desnudo temple semiduro cal. 1/0 awg. Incluye: cableado, cortes, conexiones, mano de obra y hta. menor.</t>
  </si>
  <si>
    <t>E.02.04</t>
  </si>
  <si>
    <t>Suministro e instalación de sistema de tierra física para transformador trifásico. Incluye: varillas de cu. 3/8"x3.0 mts, cargas cadwelld #90, cable de cu. desnudo temple semiduro cal. 1/0a, mano de obra y hta. menor.</t>
  </si>
  <si>
    <t>E.02.05</t>
  </si>
  <si>
    <t>Suministro e instalación de herraje para registro de media tensión. Incluye: correderas 60 cms., mensulas cs-35, tacones de neopreno, pernos para concreto de 1/4"x2", mano de obra y hta. menor.</t>
  </si>
  <si>
    <t>E.02.06</t>
  </si>
  <si>
    <t>Suministro e instalación de sistema de tierra física para registro de media tensión. Incluye: varilla de cu. 5/8"x3.0 mts, carga cadwelld #90, cable thw-ls cal. 10 awg, zapatas mecánicas cal. 8, pija autorroscable 1/4"x1", cortes conexiones, mano de obra y hta. menor.</t>
  </si>
  <si>
    <t>E.02.07</t>
  </si>
  <si>
    <t>Suministro e instalación de accesorios de conexión en media tensión para entronque de alimentador en media tensión. Incluye: codo fusible cal. 1/0 para 15kv, fusible 30a para 15kv, adaptador de t.f. cal. 1/0 para 15kv, conectores tope cal. 8 awg, cable thw-ls cal. 8 awg, cortes, conexiones, mano de obra y hta. menor.</t>
  </si>
  <si>
    <t>E.03</t>
  </si>
  <si>
    <t>Transformador</t>
  </si>
  <si>
    <t>E.03.01</t>
  </si>
  <si>
    <t>Suministro e instalación de transformador trifásico tipo pedestal de 300 kva en 15kv. Incluye: acarreos y manobra con camión grua, fijaciones, mano de obra y hta. menor.</t>
  </si>
  <si>
    <t>E.03.02</t>
  </si>
  <si>
    <t>Suministro e instalación de accesorios de conexión en media-baja tensión, para transformador tipo pedestal de 300 kva en 15kv. Incluye: codos occ. cal. 1/0 awg, adaptadores t.f. cal. 1/0 awg, conectores tope cal. 8, insertos bushing, cable thw-ls cal. 8 awg, mano de obra y hta. menor.</t>
  </si>
  <si>
    <t>E.04</t>
  </si>
  <si>
    <t>Planta de emergencia</t>
  </si>
  <si>
    <t>E.04.01</t>
  </si>
  <si>
    <t>Suministro e instalacion de planta de emergencia a diesel de 300.0kw., 3f-4h, 440/254 vca. Incluye: maniobras y montaje de planta de emergencia, base de concreto, cortes, conexiones, mano de obra y hta. menor.</t>
  </si>
  <si>
    <t>E.04.02</t>
  </si>
  <si>
    <t>Suministro e instalacion de tablero de transferencia automática modelo gp-300.planta de emergencia a diesel de 300.0kw., 3f-4h, 440/254 vca. Incluye: instalacion y montaje, conexiones, mano de obra y hta. menor.</t>
  </si>
  <si>
    <t>E.04.03</t>
  </si>
  <si>
    <t>Suministro e instalacion de sistema de tierra fisica para planta de emergencia a diesel de 300.0kw., 3f-4h, 440/254 vca. Incluye: cable de cu. desn. cal.1/0 awg, varillas de cu. de 3.0m x 5/8", carga cadwelld #90, cortes, conexiones, mano de obra y hta. menor.</t>
  </si>
  <si>
    <t>E.04.04</t>
  </si>
  <si>
    <t>Suministro e instalacion de escape para planta de emergencia. Incluye: instalacion y montaje, mano de obra y hta. menor.</t>
  </si>
  <si>
    <t>E.05</t>
  </si>
  <si>
    <t>Tableros</t>
  </si>
  <si>
    <t>E.05.01</t>
  </si>
  <si>
    <t>Suministro e instalación de interruptor termomagnético para protección gral. de 3p-400a. Incluye: gabinete para interruptor, fijaciones, conexiones, mano de obra y hta. menor</t>
  </si>
  <si>
    <t>E.05.02</t>
  </si>
  <si>
    <t>Suministro e instalacion de tablero de distribucion tipo i-line c/termomagnetico principal 3p-400a cat. la400m81b nema i. Incluye: termomagneticos 3p-250a, 3p-15a, conexiones, fijaciones, mano de obra y hta. menor</t>
  </si>
  <si>
    <t>E.05.03</t>
  </si>
  <si>
    <t>Suministro e instalación de transformador trifásico pedestal tipo seco de 5 kva (440 - 220 / 127vca). Incluye: conexiones, fijaciones, mano de obra y hta. menor.</t>
  </si>
  <si>
    <t>E.05.04</t>
  </si>
  <si>
    <t>Suministro e instalación de centro de carga trifásico (3f-4h) 220/127 v. en cto. eléctrico. Incluye: Suministro e instalacion de material, pastillas termomagneticas 3p-30a, 1p-20a, fijación, montaje, conexiones, peinado de centro de carga, mano de obra y hta. menor.</t>
  </si>
  <si>
    <t>E.05.05</t>
  </si>
  <si>
    <t>Suministro e instalación de centro de carga trifásico (3f-4h) 220/127 v. en cto. ctrl. carcamo. Incluye: Suministro e instalacion de material, pastillas termomagneticas 3p-15a, 1p-20a, fijación, montaje, conexiones, peinado de centro de carga, mano de obra y hta. menor.</t>
  </si>
  <si>
    <t>E.06</t>
  </si>
  <si>
    <t>Alimentadores</t>
  </si>
  <si>
    <t>E.06.01</t>
  </si>
  <si>
    <t>Suministro e instalación de alimentador general (de transformador a itm ppal.) con 2 tubos pvc pesado de 3" cada uno con la siguiente cedula 3f-4/0 awg + 1n-4/0 swg + 1tf-2 awg cu. desnudo. Incluye: tendido y cortes de tubería, cableado, cortes,conexiones, mano de obra y hta. menor.</t>
  </si>
  <si>
    <t>E.06.02</t>
  </si>
  <si>
    <t>Suministro e instalación de alimentador general (de transformador a itm ppal.) con 2 tubos galv. c/rosca de 3" cada uno con la siguiente cedula 3f-4/0 awg + 1n-4/0 swg + 1tf-2 awg cu. desnudo. Incluye: tendido y cortes de tubería, cableado, cortes,conexiones, mano de obra y hta. menor.</t>
  </si>
  <si>
    <t>E.06.03</t>
  </si>
  <si>
    <t>Suministro e instalación de alimentador general (de generador a transfer) con 2 tubos pvc pesado de 3" cada uno con la siguiente cedula 3f-4/0 awg + 1n-4/0 swg + 1tf-2 awg cu. desnudo. Incluye: tendido y cortes de tubería, cableado, cortes,conexiones, mano de obra y hta. menor.</t>
  </si>
  <si>
    <t>E.06.04</t>
  </si>
  <si>
    <t>Suministro e instalación de alimentador general (de generador a transfer) con 2 tubos galv. c/rosca de 3" cada uno con la siguiente cedula 3f-4/0 awg + 1n-4/0 swg + 1tf-2 awg cu. desnudo. Incluye: tendido y cortes de tubería, cableado, cortes,conexiones, mano de obra y hta. menor.</t>
  </si>
  <si>
    <t>E.06.05</t>
  </si>
  <si>
    <t>Suministro e instalación de alimentador general (de itm ppal. a transfer) con 2 tubos liquidtight de 3" cada uno con la siguiente cedula 3f-4/0 awg + 1n-4/0 swg + 1tf-2 awg cu. desnudo. Incluye: tendido y cortes de tubería, cableado, cortes,conexiones, mano de obra y hta. menor.</t>
  </si>
  <si>
    <t>E.06.06</t>
  </si>
  <si>
    <t>Suministro e instalación de alimentador general (de transfer a i-line) con 2 tubos liquidtight de 3" cada uno con la siguiente cedula 3f-4/0 awg + 1n-4/0 swg + 1tf-2 awg cu. desnudo. Incluye: tendido y cortes de tubería, cableado, cortes,conexiones, mano de obra y hta. menor.</t>
  </si>
  <si>
    <t>E.06.07</t>
  </si>
  <si>
    <t>Suministro e instalación de alimentador derivado (de i-line a tr-seco) con 1 tubos liquidtight de 3/4" con la siguiente cedula 3f-12 awg + 1n-12 swg + 1tf-14 awg cu. desnudo. Incluye: tendido y cortes de tubería, cableado, cortes,conexiones, mano de obra y hta. menor.</t>
  </si>
  <si>
    <t>E.06.08</t>
  </si>
  <si>
    <t>Suministro e instalación de alimentador derivado (de tr-seco a centro carga en cto. electrico) con 1 tubos liquidtight de 3/4" con la siguiente cedula 3f-12 awg + 1n-12 swg + 1tf-14 awg cu. desnudo. Incluye: tendido y cortes de tubería, cableado, cortes,conexiones, mano de obra y hta. menor.</t>
  </si>
  <si>
    <t>E.06.09</t>
  </si>
  <si>
    <t>Suministro e instalación de alimentador derivado (de i-line a tablero ctrl. carcamo) con 2 tubos pvc pesado de 2" cada uno con la siguiente cedula 3f-1/0 awg + 1n-2 awg + 1tf-4 awg cu. desnudo. Incluye: tendido y cortes de tubería, cableado, cortes,conexiones, mano de obra y hta. menor.</t>
  </si>
  <si>
    <t>E.06.10</t>
  </si>
  <si>
    <t>Suministro e instalación de alimentador derivado (de i-line a tablero ctrl. carcamo) con 2 tubos galv. c/rosca de 2" cada uno con la siguiente cedula 3f-1/0 awg + 1n-2 awg + 1tf-4 awg cu. desnudo. Incluye: tendido y cortes de tubería, cableado, cortes,conexiones, mano de obra y hta. menor.</t>
  </si>
  <si>
    <t>E.06.11</t>
  </si>
  <si>
    <t>Suministro e instalación de alimentador derivado (de centro carga en cto. electrico a centro carga en carcamo) con 1 tubo pvc de 1" con la siguiente cedula 3f-8 awg + 1n-8 awg + 1tf-10 awg cu. desnudo. Incluye: tendido y cortes de tubería, cableado, cortes,conexiones, mano de obra y hta. menor.</t>
  </si>
  <si>
    <t>E.06.12</t>
  </si>
  <si>
    <t>Suministro e instalación de alimentador derivado (de centro carga en cto. electrico a centro carga en carcamo) con 1 tubo galv. s/rosca de 1" con la siguiente cedula 3f-8 awg + 1n-8 awg + 1tf-10 awg cu. desnudo. Incluye: tendido y cortes de tubería, cableado, cortes,conexiones, mano de obra y hta. menor.</t>
  </si>
  <si>
    <t>E.06.13</t>
  </si>
  <si>
    <t>Suministro e instalación de alimentador derivado (a bomba 100 h.p.) con 1 tubo galv. c/rosca de 2" con la siguiente cedula 3f-1/0 awg + 1tf-6 awg. Incluye: tendido y cortes de tubería, cableado, cortes,conexiones, mano de obra y hta. menor.</t>
  </si>
  <si>
    <t>lte</t>
  </si>
  <si>
    <t>E.06.14</t>
  </si>
  <si>
    <t>Suministro e instalación de alimentador derivado (a bomba achique 1.0 h.p.) con 1 tubo galv. c/rosca de 1/2" con la siguiente cedula 3f-14 awg + 1tf-14 awg. Incluye: tendido y cortes de tubería, cableado, cortes,conexiones, mano de obra y hta. menor.</t>
  </si>
  <si>
    <t>E.07</t>
  </si>
  <si>
    <t>Distribución baja tensión</t>
  </si>
  <si>
    <t>E.07.01</t>
  </si>
  <si>
    <t>Suministro e instalación de salida en losa para alumbrado. Incluye: gabinete de alumbrado completo, 3.0 mts. de tubo galv. s/rosca 1/2", caja 3"x3", cable thw-ls cal. 12 awg, cable thw-ls cal. 14 awg, cinta aislante, cortes, conexiones, mano de obra y hta. menor.</t>
  </si>
  <si>
    <t>E.07.02</t>
  </si>
  <si>
    <t>Suministro e instalación de salida en muro para apagador sencillo. Incluye: 3.0 mts. de tubo galv. s/rosca 1/2", cable thw-ls cal. 12 awg, cable thw-ls cal. 14 awg, caja chalupa, apagador sencillo, tapa 1 ventana, fijaciones, conexiones, mano de obra y hta. menor.</t>
  </si>
  <si>
    <t>E.07.03</t>
  </si>
  <si>
    <t>Suministro e instalación en muro de contacto doble polarizado. Incluye: Incluye: 3.0 mts. de tubo galv. s/rosca 1/2", cable thw-ls cal. 12 awg, cable thw-ls cal. 14 awg, caja chalupa, tapa 4 ventanas, ranurado, fijaciones, conexiones, mano de obra y hta. menor.</t>
  </si>
  <si>
    <t>E.07.04</t>
  </si>
  <si>
    <t>Suministro e instalación en muro de contacto falla a tierra doble polarizado. Incluye: Incluye: 3.0 mts. de tubo galv. s/rosca 1/2", cable thw-ls cal. 12 awg, cable thw-ls cal. 14 awg, caja chalupa, tapa 4 ventanas, ranurado, fijaciones, conexiones, mano de obra y hta. menor.</t>
  </si>
  <si>
    <t>F</t>
  </si>
  <si>
    <t>Reposición de demoliciones y retiros</t>
  </si>
  <si>
    <t>F.01</t>
  </si>
  <si>
    <t>Guarniciones y banquetas</t>
  </si>
  <si>
    <t>F.01.01</t>
  </si>
  <si>
    <t>Fabricación de guarnición tipo "L" con patín de 60x15 cm y corona de 18x15 cm, de concreto prem. f'c=200 kg/cm2, con acabado pulido en corona y escobillado en patin. Incluye: cimbra y descimbra, colado y vibrado del concreto, material, mano de obra, herramienta y equipo</t>
  </si>
  <si>
    <t>F.01.02</t>
  </si>
  <si>
    <t>Fabricación de banqueta de 10 cm de espesor, de concreto prem. f'c=150 kg/cm2 reforzado con malla electrosoldada 6x6-10/10, con acabado escobillado. Incluye: cimbra y descimbra, colado y vibrado del concreto, material, mano de obra, herramienta y equipo</t>
  </si>
  <si>
    <t>F.02</t>
  </si>
  <si>
    <t>Pavimentos</t>
  </si>
  <si>
    <t>F.02.01</t>
  </si>
  <si>
    <t>Barrido de la superficie para recibir carpeta. Incluye: equipo</t>
  </si>
  <si>
    <t>F.02.02</t>
  </si>
  <si>
    <t>Riego de liga con emulsion catiónica ECR-60 a razón de 0.50 lts/m2, de acuerdo a las normas SCT N.CTR.CAR.1.04.005/00 y N.CMT.4.05.001/06. Incluye: material, mano de obra, herramienta y equipo</t>
  </si>
  <si>
    <t>F.02.03</t>
  </si>
  <si>
    <t>Carpeta asfáltica caliente de 5 cm de espesor, de acuerdo a las normas SCT N.CTR.CAR.1.04.006/00 y N.CMT.4.04/01. Incluye: preparación de la mezcla, acarreo, tendido, nivelación, compactación, material, mano de obra, herramienta y equipo</t>
  </si>
  <si>
    <t>F.02.04</t>
  </si>
  <si>
    <t>Pavimento de 15 cm de concreto hidráulico f'c=250 kg/cm2 t.m.a. 1 1/2", con acabado rayado. Incluye: cimbra y descimbra, colado, vibrado, volteador en las orillas, planeado y rayado, curado con membrana de curado base aceite, material, mano de obra, herramienta y equipo</t>
  </si>
  <si>
    <t>F.02.05</t>
  </si>
  <si>
    <t>Sellado de juntas en pavimento con tira de polietileno espumado (cola de rata) y sellador astáltico. Incluye: limpieza de la junta, material, mano de obra y herramienta</t>
  </si>
  <si>
    <t>F.03</t>
  </si>
  <si>
    <t>Herrería</t>
  </si>
  <si>
    <t>F.03.01</t>
  </si>
  <si>
    <t>Colocación de reja perimetral recuperada. Incluye: maniobras, nivelación, soldadura, material, mano de obra, herramienta y equipo</t>
  </si>
  <si>
    <t>SUBTOTAL</t>
  </si>
  <si>
    <t>I.V.A.</t>
  </si>
  <si>
    <t>TOTAL</t>
  </si>
  <si>
    <t>Obra eléctrica (costo paramétrico)</t>
  </si>
  <si>
    <t>HONORABLE CONGRESO DEL ESTADO DE SINALOA</t>
  </si>
  <si>
    <t>SECRETARIA GENERAL</t>
  </si>
  <si>
    <t>DIRECCION DE ADMINISTRACION</t>
  </si>
  <si>
    <t>SISTEMA DE DRENAJE PLUVIAL PARA LAS INSTALACIONES DEL H. CONGRESO DEL ESTADO DE SINALOA, LA CIUDAD DE CULIACAN, ESTADO DE SINALOA</t>
  </si>
  <si>
    <t>Suministro e instalación de tubería de PVC hidráulico C-905 DR-25 de 450 mm (18"). Incluye: maniobras, material, mano de obra, herramienta y equipo</t>
  </si>
  <si>
    <t>Suministro e instalación de tubería de PVC hidráulico C-905 DR-25 de 760 mm (30"). Incluye: maniobras, material, mano de obra, herramienta y equipo</t>
  </si>
  <si>
    <t>Suministro e instalación de codo 45° de PVC hidráulico C-905 DR-25 de 450 mm (18"). Incluye: maniobras, material, mano de obra, herramienta y equipo</t>
  </si>
  <si>
    <t>Suministro e instalación de codo de 45° de PVC hidráulico C-905 DR-25 de 760 mm (30"). Incluye: maniobras, material, mano de obra, herramienta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</si>
</sst>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charset val="204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b/>
      <sz val="10"/>
      <color rgb="FF00206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justify" wrapText="1"/>
    </xf>
    <xf numFmtId="0" fontId="7" fillId="0" borderId="0" xfId="1" applyFont="1" applyAlignment="1">
      <alignment horizontal="center" vertical="top"/>
    </xf>
    <xf numFmtId="0" fontId="6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top" readingOrder="1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 wrapText="1"/>
    </xf>
    <xf numFmtId="0" fontId="13" fillId="0" borderId="0" xfId="0" applyFont="1" applyFill="1"/>
    <xf numFmtId="0" fontId="14" fillId="0" borderId="0" xfId="0" applyFont="1" applyFill="1"/>
    <xf numFmtId="0" fontId="15" fillId="0" borderId="8" xfId="2" applyFont="1" applyFill="1" applyBorder="1" applyAlignment="1">
      <alignment horizontal="center" vertical="top"/>
    </xf>
    <xf numFmtId="0" fontId="15" fillId="0" borderId="8" xfId="2" applyFont="1" applyFill="1" applyBorder="1" applyAlignment="1">
      <alignment vertical="top" wrapText="1"/>
    </xf>
    <xf numFmtId="4" fontId="15" fillId="0" borderId="8" xfId="5" applyNumberFormat="1" applyFont="1" applyFill="1" applyBorder="1" applyAlignment="1">
      <alignment horizontal="center" vertical="top"/>
    </xf>
    <xf numFmtId="44" fontId="15" fillId="0" borderId="8" xfId="3" applyFont="1" applyFill="1" applyBorder="1" applyAlignment="1">
      <alignment horizontal="right" vertical="top"/>
    </xf>
    <xf numFmtId="0" fontId="16" fillId="0" borderId="2" xfId="2" applyFont="1" applyFill="1" applyBorder="1" applyAlignment="1">
      <alignment horizontal="center" vertical="top"/>
    </xf>
    <xf numFmtId="0" fontId="16" fillId="0" borderId="2" xfId="2" applyFont="1" applyFill="1" applyBorder="1" applyAlignment="1">
      <alignment vertical="top" wrapText="1"/>
    </xf>
    <xf numFmtId="4" fontId="16" fillId="0" borderId="2" xfId="5" applyNumberFormat="1" applyFont="1" applyFill="1" applyBorder="1" applyAlignment="1">
      <alignment horizontal="center" vertical="top"/>
    </xf>
    <xf numFmtId="44" fontId="16" fillId="0" borderId="2" xfId="3" applyFont="1" applyFill="1" applyBorder="1" applyAlignment="1">
      <alignment horizontal="right" vertical="top"/>
    </xf>
    <xf numFmtId="0" fontId="17" fillId="0" borderId="2" xfId="2" applyFont="1" applyFill="1" applyBorder="1" applyAlignment="1">
      <alignment horizontal="center" vertical="top"/>
    </xf>
    <xf numFmtId="0" fontId="17" fillId="0" borderId="2" xfId="2" applyFont="1" applyFill="1" applyBorder="1" applyAlignment="1">
      <alignment vertical="top" wrapText="1"/>
    </xf>
    <xf numFmtId="4" fontId="17" fillId="0" borderId="2" xfId="5" applyNumberFormat="1" applyFont="1" applyFill="1" applyBorder="1" applyAlignment="1">
      <alignment horizontal="center" vertical="top"/>
    </xf>
    <xf numFmtId="44" fontId="17" fillId="0" borderId="2" xfId="3" applyFont="1" applyFill="1" applyBorder="1" applyAlignment="1">
      <alignment horizontal="right" vertical="top"/>
    </xf>
    <xf numFmtId="0" fontId="17" fillId="0" borderId="8" xfId="2" applyFont="1" applyFill="1" applyBorder="1" applyAlignment="1">
      <alignment horizontal="center" vertical="top"/>
    </xf>
    <xf numFmtId="0" fontId="17" fillId="0" borderId="8" xfId="2" applyFont="1" applyFill="1" applyBorder="1" applyAlignment="1">
      <alignment vertical="top" wrapText="1"/>
    </xf>
    <xf numFmtId="44" fontId="17" fillId="0" borderId="8" xfId="3" applyFont="1" applyFill="1" applyBorder="1" applyAlignment="1">
      <alignment horizontal="right" vertical="top"/>
    </xf>
    <xf numFmtId="0" fontId="15" fillId="0" borderId="2" xfId="2" applyFont="1" applyFill="1" applyBorder="1" applyAlignment="1">
      <alignment horizontal="center" vertical="top"/>
    </xf>
    <xf numFmtId="0" fontId="15" fillId="0" borderId="2" xfId="2" applyFont="1" applyFill="1" applyBorder="1" applyAlignment="1">
      <alignment vertical="top" wrapText="1"/>
    </xf>
    <xf numFmtId="4" fontId="15" fillId="0" borderId="2" xfId="5" applyNumberFormat="1" applyFont="1" applyFill="1" applyBorder="1" applyAlignment="1">
      <alignment horizontal="center" vertical="top"/>
    </xf>
    <xf numFmtId="44" fontId="15" fillId="0" borderId="2" xfId="3" applyFont="1" applyFill="1" applyBorder="1" applyAlignment="1">
      <alignment horizontal="right" vertical="top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wrapText="1"/>
    </xf>
    <xf numFmtId="4" fontId="17" fillId="0" borderId="2" xfId="0" applyNumberFormat="1" applyFont="1" applyFill="1" applyBorder="1" applyAlignment="1">
      <alignment horizontal="center"/>
    </xf>
    <xf numFmtId="44" fontId="17" fillId="0" borderId="2" xfId="3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wrapText="1"/>
    </xf>
    <xf numFmtId="4" fontId="16" fillId="0" borderId="2" xfId="0" applyNumberFormat="1" applyFont="1" applyFill="1" applyBorder="1" applyAlignment="1">
      <alignment horizontal="center"/>
    </xf>
    <xf numFmtId="44" fontId="16" fillId="0" borderId="2" xfId="3" applyFont="1" applyFill="1" applyBorder="1"/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horizontal="justify" vertical="top"/>
    </xf>
    <xf numFmtId="4" fontId="18" fillId="0" borderId="0" xfId="5" applyNumberFormat="1" applyFont="1" applyAlignment="1">
      <alignment horizontal="center" vertical="top"/>
    </xf>
    <xf numFmtId="44" fontId="18" fillId="0" borderId="0" xfId="3" applyFont="1" applyAlignment="1">
      <alignment horizontal="right" vertical="top"/>
    </xf>
    <xf numFmtId="0" fontId="15" fillId="0" borderId="0" xfId="2" applyFont="1" applyAlignment="1">
      <alignment horizontal="center" vertical="top"/>
    </xf>
    <xf numFmtId="0" fontId="15" fillId="0" borderId="0" xfId="2" applyFont="1" applyAlignment="1">
      <alignment horizontal="justify" vertical="top"/>
    </xf>
    <xf numFmtId="4" fontId="19" fillId="0" borderId="0" xfId="5" applyNumberFormat="1" applyFont="1" applyAlignment="1">
      <alignment horizontal="center" vertical="top"/>
    </xf>
    <xf numFmtId="44" fontId="19" fillId="0" borderId="0" xfId="3" applyFont="1" applyAlignment="1">
      <alignment horizontal="right" vertical="top"/>
    </xf>
    <xf numFmtId="44" fontId="19" fillId="0" borderId="2" xfId="3" applyFont="1" applyBorder="1" applyAlignment="1">
      <alignment horizontal="right" vertical="top"/>
    </xf>
    <xf numFmtId="0" fontId="20" fillId="0" borderId="2" xfId="2" applyFont="1" applyBorder="1" applyAlignment="1">
      <alignment horizontal="center" vertical="top"/>
    </xf>
    <xf numFmtId="0" fontId="20" fillId="0" borderId="2" xfId="2" applyFont="1" applyBorder="1" applyAlignment="1">
      <alignment vertical="top"/>
    </xf>
    <xf numFmtId="44" fontId="20" fillId="0" borderId="2" xfId="6" applyFont="1" applyBorder="1" applyAlignment="1">
      <alignment horizontal="right" vertical="top"/>
    </xf>
    <xf numFmtId="0" fontId="21" fillId="0" borderId="0" xfId="2" applyFont="1" applyAlignment="1">
      <alignment horizontal="center" vertical="top"/>
    </xf>
    <xf numFmtId="0" fontId="21" fillId="0" borderId="0" xfId="2" applyFont="1" applyAlignment="1">
      <alignment vertical="top"/>
    </xf>
    <xf numFmtId="44" fontId="22" fillId="0" borderId="0" xfId="6" applyFont="1" applyAlignment="1">
      <alignment horizontal="right" vertical="top"/>
    </xf>
    <xf numFmtId="0" fontId="20" fillId="0" borderId="0" xfId="2" applyFont="1" applyAlignment="1">
      <alignment horizontal="center" vertical="top"/>
    </xf>
    <xf numFmtId="44" fontId="23" fillId="0" borderId="2" xfId="6" applyFont="1" applyBorder="1" applyAlignment="1">
      <alignment horizontal="right" vertical="top"/>
    </xf>
    <xf numFmtId="0" fontId="3" fillId="0" borderId="0" xfId="1" applyFont="1" applyAlignment="1">
      <alignment vertical="center" wrapText="1"/>
    </xf>
    <xf numFmtId="0" fontId="24" fillId="2" borderId="3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4" fontId="24" fillId="2" borderId="2" xfId="1" applyNumberFormat="1" applyFont="1" applyFill="1" applyBorder="1" applyAlignment="1">
      <alignment horizontal="center" vertical="center"/>
    </xf>
    <xf numFmtId="164" fontId="24" fillId="2" borderId="2" xfId="1" applyNumberFormat="1" applyFont="1" applyFill="1" applyBorder="1" applyAlignment="1">
      <alignment horizont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24" fillId="2" borderId="4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</cellXfs>
  <cellStyles count="7">
    <cellStyle name="Millares 2" xfId="5"/>
    <cellStyle name="Moneda" xfId="3" builtinId="4"/>
    <cellStyle name="Moneda 2" xfId="6"/>
    <cellStyle name="Normal" xfId="0" builtinId="0"/>
    <cellStyle name="Normal 2" xfId="2"/>
    <cellStyle name="Normal 3" xfId="4"/>
    <cellStyle name="Normal_Hoja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101600</xdr:rowOff>
    </xdr:from>
    <xdr:to>
      <xdr:col>1</xdr:col>
      <xdr:colOff>633730</xdr:colOff>
      <xdr:row>5</xdr:row>
      <xdr:rowOff>32385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0" y="101600"/>
          <a:ext cx="995680" cy="10039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44450</xdr:rowOff>
    </xdr:from>
    <xdr:to>
      <xdr:col>2</xdr:col>
      <xdr:colOff>297180</xdr:colOff>
      <xdr:row>6</xdr:row>
      <xdr:rowOff>26035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700" y="44450"/>
          <a:ext cx="995680" cy="10039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t\AppData\Local\Temp\Rar$DIa23316.17153\CATALO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AT"/>
    </sheetNames>
    <sheetDataSet>
      <sheetData sheetId="0">
        <row r="7">
          <cell r="A7" t="str">
            <v>B</v>
          </cell>
        </row>
        <row r="8">
          <cell r="A8" t="str">
            <v>C</v>
          </cell>
        </row>
        <row r="9">
          <cell r="A9" t="str">
            <v>D</v>
          </cell>
        </row>
        <row r="10">
          <cell r="A10" t="str">
            <v>E</v>
          </cell>
        </row>
        <row r="11">
          <cell r="A11" t="str">
            <v>F</v>
          </cell>
        </row>
      </sheetData>
      <sheetData sheetId="1">
        <row r="6">
          <cell r="I6" t="str">
            <v>A</v>
          </cell>
        </row>
        <row r="7">
          <cell r="I7" t="str">
            <v>A</v>
          </cell>
        </row>
        <row r="8">
          <cell r="G8">
            <v>0</v>
          </cell>
          <cell r="I8" t="str">
            <v>A</v>
          </cell>
        </row>
        <row r="9">
          <cell r="G9">
            <v>0</v>
          </cell>
          <cell r="I9" t="str">
            <v>A</v>
          </cell>
        </row>
        <row r="10">
          <cell r="G10">
            <v>0</v>
          </cell>
          <cell r="I10" t="str">
            <v>A</v>
          </cell>
        </row>
        <row r="11">
          <cell r="I11" t="str">
            <v>A</v>
          </cell>
        </row>
        <row r="12">
          <cell r="G12">
            <v>0</v>
          </cell>
          <cell r="I12" t="str">
            <v>A</v>
          </cell>
        </row>
        <row r="13">
          <cell r="G13">
            <v>0</v>
          </cell>
          <cell r="I13" t="str">
            <v>A</v>
          </cell>
        </row>
        <row r="14">
          <cell r="G14">
            <v>0</v>
          </cell>
          <cell r="I14" t="str">
            <v>A</v>
          </cell>
        </row>
        <row r="15">
          <cell r="I15" t="str">
            <v>A</v>
          </cell>
        </row>
        <row r="16">
          <cell r="G16">
            <v>0</v>
          </cell>
          <cell r="I16" t="str">
            <v>A</v>
          </cell>
        </row>
        <row r="17">
          <cell r="G17">
            <v>0</v>
          </cell>
          <cell r="I17" t="str">
            <v>A</v>
          </cell>
        </row>
        <row r="18">
          <cell r="G18">
            <v>0</v>
          </cell>
          <cell r="I18" t="str">
            <v>A</v>
          </cell>
        </row>
        <row r="19">
          <cell r="G19">
            <v>0</v>
          </cell>
          <cell r="I19" t="str">
            <v>A</v>
          </cell>
        </row>
        <row r="20">
          <cell r="G20">
            <v>0</v>
          </cell>
          <cell r="I20" t="str">
            <v>A</v>
          </cell>
        </row>
        <row r="21">
          <cell r="G21">
            <v>0</v>
          </cell>
          <cell r="I21" t="str">
            <v>A</v>
          </cell>
        </row>
        <row r="22">
          <cell r="G22">
            <v>0</v>
          </cell>
          <cell r="I22" t="str">
            <v>A</v>
          </cell>
        </row>
        <row r="23">
          <cell r="I23" t="str">
            <v>A</v>
          </cell>
        </row>
        <row r="24">
          <cell r="G24">
            <v>0</v>
          </cell>
          <cell r="I24" t="str">
            <v>A</v>
          </cell>
        </row>
        <row r="25">
          <cell r="G25">
            <v>0</v>
          </cell>
          <cell r="I25" t="str">
            <v>A</v>
          </cell>
        </row>
        <row r="26">
          <cell r="I26" t="str">
            <v>B</v>
          </cell>
        </row>
        <row r="27">
          <cell r="I27" t="str">
            <v>B</v>
          </cell>
        </row>
        <row r="28">
          <cell r="G28">
            <v>0</v>
          </cell>
          <cell r="I28" t="str">
            <v>B</v>
          </cell>
        </row>
        <row r="29">
          <cell r="I29" t="str">
            <v>B</v>
          </cell>
        </row>
        <row r="30">
          <cell r="G30">
            <v>0</v>
          </cell>
          <cell r="I30" t="str">
            <v>B</v>
          </cell>
        </row>
        <row r="31">
          <cell r="G31">
            <v>0</v>
          </cell>
          <cell r="I31" t="str">
            <v>B</v>
          </cell>
        </row>
        <row r="32">
          <cell r="G32">
            <v>0</v>
          </cell>
          <cell r="I32" t="str">
            <v>B</v>
          </cell>
        </row>
        <row r="33">
          <cell r="G33">
            <v>0</v>
          </cell>
          <cell r="I33" t="str">
            <v>B</v>
          </cell>
        </row>
        <row r="34">
          <cell r="G34">
            <v>0</v>
          </cell>
          <cell r="I34" t="str">
            <v>B</v>
          </cell>
        </row>
        <row r="35">
          <cell r="G35">
            <v>0</v>
          </cell>
          <cell r="I35" t="str">
            <v>B</v>
          </cell>
        </row>
        <row r="36">
          <cell r="G36">
            <v>0</v>
          </cell>
          <cell r="I36" t="str">
            <v>B</v>
          </cell>
        </row>
        <row r="37">
          <cell r="I37" t="str">
            <v>B</v>
          </cell>
        </row>
        <row r="38">
          <cell r="G38">
            <v>0</v>
          </cell>
          <cell r="I38" t="str">
            <v>B</v>
          </cell>
        </row>
        <row r="39">
          <cell r="G39">
            <v>0</v>
          </cell>
          <cell r="I39" t="str">
            <v>B</v>
          </cell>
        </row>
        <row r="40">
          <cell r="G40">
            <v>0</v>
          </cell>
          <cell r="I40" t="str">
            <v>B</v>
          </cell>
        </row>
        <row r="41">
          <cell r="G41">
            <v>0</v>
          </cell>
          <cell r="I41" t="str">
            <v>B</v>
          </cell>
        </row>
        <row r="42">
          <cell r="G42">
            <v>0</v>
          </cell>
          <cell r="I42" t="str">
            <v>B</v>
          </cell>
        </row>
        <row r="43">
          <cell r="G43">
            <v>0</v>
          </cell>
          <cell r="I43" t="str">
            <v>B</v>
          </cell>
        </row>
        <row r="44">
          <cell r="G44">
            <v>0</v>
          </cell>
          <cell r="I44" t="str">
            <v>B</v>
          </cell>
        </row>
        <row r="45">
          <cell r="G45">
            <v>0</v>
          </cell>
          <cell r="I45" t="str">
            <v>B</v>
          </cell>
        </row>
        <row r="46">
          <cell r="G46">
            <v>0</v>
          </cell>
          <cell r="I46" t="str">
            <v>B</v>
          </cell>
        </row>
        <row r="47">
          <cell r="G47">
            <v>0</v>
          </cell>
          <cell r="I47" t="str">
            <v>B</v>
          </cell>
        </row>
        <row r="48">
          <cell r="G48">
            <v>0</v>
          </cell>
          <cell r="I48" t="str">
            <v>B</v>
          </cell>
        </row>
        <row r="49">
          <cell r="G49">
            <v>0</v>
          </cell>
          <cell r="I49" t="str">
            <v>B</v>
          </cell>
        </row>
        <row r="50">
          <cell r="G50">
            <v>0</v>
          </cell>
          <cell r="I50" t="str">
            <v>B</v>
          </cell>
        </row>
        <row r="51">
          <cell r="I51" t="str">
            <v>B</v>
          </cell>
        </row>
        <row r="52">
          <cell r="G52">
            <v>0</v>
          </cell>
          <cell r="I52" t="str">
            <v>B</v>
          </cell>
        </row>
        <row r="53">
          <cell r="G53">
            <v>0</v>
          </cell>
          <cell r="I53" t="str">
            <v>B</v>
          </cell>
        </row>
        <row r="54">
          <cell r="G54">
            <v>0</v>
          </cell>
          <cell r="I54" t="str">
            <v>B</v>
          </cell>
        </row>
        <row r="55">
          <cell r="G55">
            <v>0</v>
          </cell>
          <cell r="I55" t="str">
            <v>B</v>
          </cell>
        </row>
        <row r="56">
          <cell r="I56" t="str">
            <v>B</v>
          </cell>
        </row>
        <row r="57">
          <cell r="G57">
            <v>0</v>
          </cell>
          <cell r="I57" t="str">
            <v>B</v>
          </cell>
        </row>
        <row r="58">
          <cell r="G58">
            <v>0</v>
          </cell>
          <cell r="I58" t="str">
            <v>B</v>
          </cell>
        </row>
        <row r="59">
          <cell r="G59">
            <v>0</v>
          </cell>
          <cell r="I59" t="str">
            <v>B</v>
          </cell>
        </row>
        <row r="60">
          <cell r="G60">
            <v>0</v>
          </cell>
          <cell r="I60" t="str">
            <v>B</v>
          </cell>
        </row>
        <row r="61">
          <cell r="I61" t="str">
            <v>C</v>
          </cell>
        </row>
        <row r="62">
          <cell r="I62" t="str">
            <v>C</v>
          </cell>
        </row>
        <row r="63">
          <cell r="G63">
            <v>0</v>
          </cell>
          <cell r="I63" t="str">
            <v>C</v>
          </cell>
        </row>
        <row r="64">
          <cell r="I64" t="str">
            <v>C</v>
          </cell>
        </row>
        <row r="65">
          <cell r="G65">
            <v>0</v>
          </cell>
          <cell r="I65" t="str">
            <v>C</v>
          </cell>
        </row>
        <row r="66">
          <cell r="G66">
            <v>0</v>
          </cell>
          <cell r="I66" t="str">
            <v>C</v>
          </cell>
        </row>
        <row r="67">
          <cell r="G67">
            <v>0</v>
          </cell>
          <cell r="I67" t="str">
            <v>C</v>
          </cell>
        </row>
        <row r="68">
          <cell r="G68">
            <v>0</v>
          </cell>
          <cell r="I68" t="str">
            <v>C</v>
          </cell>
        </row>
        <row r="69">
          <cell r="G69">
            <v>0</v>
          </cell>
          <cell r="I69" t="str">
            <v>C</v>
          </cell>
        </row>
        <row r="70">
          <cell r="I70" t="str">
            <v>D</v>
          </cell>
        </row>
        <row r="71">
          <cell r="I71" t="str">
            <v>D</v>
          </cell>
        </row>
        <row r="72">
          <cell r="G72">
            <v>0</v>
          </cell>
          <cell r="I72" t="str">
            <v>D</v>
          </cell>
        </row>
        <row r="73">
          <cell r="G73">
            <v>0</v>
          </cell>
          <cell r="I73" t="str">
            <v>D</v>
          </cell>
        </row>
        <row r="74">
          <cell r="G74">
            <v>0</v>
          </cell>
          <cell r="I74" t="str">
            <v>D</v>
          </cell>
        </row>
        <row r="75">
          <cell r="G75">
            <v>0</v>
          </cell>
          <cell r="I75" t="str">
            <v>D</v>
          </cell>
        </row>
        <row r="76">
          <cell r="G76">
            <v>0</v>
          </cell>
          <cell r="I76" t="str">
            <v>D</v>
          </cell>
        </row>
        <row r="77">
          <cell r="G77">
            <v>0</v>
          </cell>
          <cell r="I77" t="str">
            <v>D</v>
          </cell>
        </row>
        <row r="78">
          <cell r="G78">
            <v>0</v>
          </cell>
          <cell r="I78" t="str">
            <v>D</v>
          </cell>
        </row>
        <row r="79">
          <cell r="G79">
            <v>0</v>
          </cell>
          <cell r="I79" t="str">
            <v>D</v>
          </cell>
        </row>
        <row r="80">
          <cell r="G80">
            <v>0</v>
          </cell>
          <cell r="I80" t="str">
            <v>D</v>
          </cell>
        </row>
        <row r="81">
          <cell r="G81">
            <v>0</v>
          </cell>
          <cell r="I81" t="str">
            <v>D</v>
          </cell>
        </row>
        <row r="82">
          <cell r="G82">
            <v>0</v>
          </cell>
          <cell r="I82" t="str">
            <v>D</v>
          </cell>
        </row>
        <row r="83">
          <cell r="G83">
            <v>0</v>
          </cell>
          <cell r="I83" t="str">
            <v>D</v>
          </cell>
        </row>
        <row r="84">
          <cell r="I84" t="str">
            <v>D</v>
          </cell>
        </row>
        <row r="85">
          <cell r="G85">
            <v>0</v>
          </cell>
          <cell r="I85" t="str">
            <v>D</v>
          </cell>
        </row>
        <row r="86">
          <cell r="G86">
            <v>0</v>
          </cell>
          <cell r="I86" t="str">
            <v>D</v>
          </cell>
        </row>
        <row r="87">
          <cell r="I87" t="str">
            <v>E</v>
          </cell>
        </row>
        <row r="88">
          <cell r="I88" t="str">
            <v>E</v>
          </cell>
        </row>
        <row r="89">
          <cell r="G89">
            <v>0</v>
          </cell>
          <cell r="I89" t="str">
            <v>E</v>
          </cell>
        </row>
        <row r="90">
          <cell r="G90">
            <v>0</v>
          </cell>
          <cell r="I90" t="str">
            <v>E</v>
          </cell>
        </row>
        <row r="91">
          <cell r="G91">
            <v>0</v>
          </cell>
          <cell r="I91" t="str">
            <v>E</v>
          </cell>
        </row>
        <row r="92">
          <cell r="I92" t="str">
            <v>E</v>
          </cell>
        </row>
        <row r="93">
          <cell r="G93">
            <v>0</v>
          </cell>
          <cell r="I93" t="str">
            <v>E</v>
          </cell>
        </row>
        <row r="94">
          <cell r="G94">
            <v>0</v>
          </cell>
          <cell r="I94" t="str">
            <v>E</v>
          </cell>
        </row>
        <row r="95">
          <cell r="G95">
            <v>0</v>
          </cell>
          <cell r="I95" t="str">
            <v>E</v>
          </cell>
        </row>
        <row r="96">
          <cell r="G96">
            <v>0</v>
          </cell>
          <cell r="I96" t="str">
            <v>E</v>
          </cell>
        </row>
        <row r="97">
          <cell r="G97">
            <v>0</v>
          </cell>
          <cell r="I97" t="str">
            <v>E</v>
          </cell>
        </row>
        <row r="98">
          <cell r="G98">
            <v>0</v>
          </cell>
          <cell r="I98" t="str">
            <v>E</v>
          </cell>
        </row>
        <row r="99">
          <cell r="G99">
            <v>0</v>
          </cell>
          <cell r="I99" t="str">
            <v>E</v>
          </cell>
        </row>
        <row r="100">
          <cell r="I100" t="str">
            <v>E</v>
          </cell>
        </row>
        <row r="101">
          <cell r="G101">
            <v>0</v>
          </cell>
          <cell r="I101" t="str">
            <v>E</v>
          </cell>
        </row>
        <row r="102">
          <cell r="G102">
            <v>0</v>
          </cell>
          <cell r="I102" t="str">
            <v>E</v>
          </cell>
        </row>
        <row r="103">
          <cell r="I103" t="str">
            <v>E</v>
          </cell>
        </row>
        <row r="104">
          <cell r="G104">
            <v>0</v>
          </cell>
          <cell r="I104" t="str">
            <v>E</v>
          </cell>
        </row>
        <row r="105">
          <cell r="G105">
            <v>0</v>
          </cell>
          <cell r="I105" t="str">
            <v>E</v>
          </cell>
        </row>
        <row r="106">
          <cell r="G106">
            <v>0</v>
          </cell>
          <cell r="I106" t="str">
            <v>E</v>
          </cell>
        </row>
        <row r="107">
          <cell r="G107">
            <v>0</v>
          </cell>
          <cell r="I107" t="str">
            <v>E</v>
          </cell>
        </row>
        <row r="108">
          <cell r="I108" t="str">
            <v>E</v>
          </cell>
        </row>
        <row r="109">
          <cell r="G109">
            <v>0</v>
          </cell>
          <cell r="I109" t="str">
            <v>E</v>
          </cell>
        </row>
        <row r="110">
          <cell r="G110">
            <v>0</v>
          </cell>
          <cell r="I110" t="str">
            <v>E</v>
          </cell>
        </row>
        <row r="111">
          <cell r="G111">
            <v>0</v>
          </cell>
          <cell r="I111" t="str">
            <v>E</v>
          </cell>
        </row>
        <row r="112">
          <cell r="G112">
            <v>0</v>
          </cell>
          <cell r="I112" t="str">
            <v>E</v>
          </cell>
        </row>
        <row r="113">
          <cell r="G113">
            <v>0</v>
          </cell>
          <cell r="I113" t="str">
            <v>E</v>
          </cell>
        </row>
        <row r="114">
          <cell r="I114" t="str">
            <v>E</v>
          </cell>
        </row>
        <row r="115">
          <cell r="G115">
            <v>0</v>
          </cell>
          <cell r="I115" t="str">
            <v>E</v>
          </cell>
        </row>
        <row r="116">
          <cell r="G116">
            <v>0</v>
          </cell>
          <cell r="I116" t="str">
            <v>E</v>
          </cell>
        </row>
        <row r="117">
          <cell r="G117">
            <v>0</v>
          </cell>
          <cell r="I117" t="str">
            <v>E</v>
          </cell>
        </row>
        <row r="118">
          <cell r="G118">
            <v>0</v>
          </cell>
          <cell r="I118" t="str">
            <v>E</v>
          </cell>
        </row>
        <row r="119">
          <cell r="G119">
            <v>0</v>
          </cell>
          <cell r="I119" t="str">
            <v>E</v>
          </cell>
        </row>
        <row r="120">
          <cell r="G120">
            <v>0</v>
          </cell>
          <cell r="I120" t="str">
            <v>E</v>
          </cell>
        </row>
        <row r="121">
          <cell r="G121">
            <v>0</v>
          </cell>
          <cell r="I121" t="str">
            <v>E</v>
          </cell>
        </row>
        <row r="122">
          <cell r="G122">
            <v>0</v>
          </cell>
          <cell r="I122" t="str">
            <v>E</v>
          </cell>
        </row>
        <row r="123">
          <cell r="G123">
            <v>0</v>
          </cell>
          <cell r="I123" t="str">
            <v>E</v>
          </cell>
        </row>
        <row r="124">
          <cell r="G124">
            <v>0</v>
          </cell>
          <cell r="I124" t="str">
            <v>E</v>
          </cell>
        </row>
        <row r="125">
          <cell r="G125">
            <v>0</v>
          </cell>
          <cell r="I125" t="str">
            <v>E</v>
          </cell>
        </row>
        <row r="126">
          <cell r="G126">
            <v>0</v>
          </cell>
          <cell r="I126" t="str">
            <v>E</v>
          </cell>
        </row>
        <row r="127">
          <cell r="G127">
            <v>0</v>
          </cell>
          <cell r="I127" t="str">
            <v>E</v>
          </cell>
        </row>
        <row r="128">
          <cell r="G128">
            <v>0</v>
          </cell>
          <cell r="I128" t="str">
            <v>E</v>
          </cell>
        </row>
        <row r="129">
          <cell r="I129" t="str">
            <v>E</v>
          </cell>
        </row>
        <row r="130">
          <cell r="G130">
            <v>0</v>
          </cell>
          <cell r="I130" t="str">
            <v>E</v>
          </cell>
        </row>
        <row r="131">
          <cell r="G131">
            <v>0</v>
          </cell>
          <cell r="I131" t="str">
            <v>E</v>
          </cell>
        </row>
        <row r="132">
          <cell r="G132">
            <v>0</v>
          </cell>
          <cell r="I132" t="str">
            <v>E</v>
          </cell>
        </row>
        <row r="133">
          <cell r="G133">
            <v>0</v>
          </cell>
          <cell r="I133" t="str">
            <v>E</v>
          </cell>
        </row>
        <row r="134">
          <cell r="I134" t="str">
            <v>F</v>
          </cell>
        </row>
        <row r="135">
          <cell r="I135" t="str">
            <v>F</v>
          </cell>
        </row>
        <row r="136">
          <cell r="G136">
            <v>0</v>
          </cell>
          <cell r="I136" t="str">
            <v>F</v>
          </cell>
        </row>
        <row r="137">
          <cell r="G137">
            <v>0</v>
          </cell>
          <cell r="I137" t="str">
            <v>F</v>
          </cell>
        </row>
        <row r="138">
          <cell r="I138" t="str">
            <v>F</v>
          </cell>
        </row>
        <row r="139">
          <cell r="G139">
            <v>0</v>
          </cell>
          <cell r="I139" t="str">
            <v>F</v>
          </cell>
        </row>
        <row r="140">
          <cell r="G140">
            <v>0</v>
          </cell>
          <cell r="I140" t="str">
            <v>F</v>
          </cell>
        </row>
        <row r="141">
          <cell r="G141">
            <v>0</v>
          </cell>
          <cell r="I141" t="str">
            <v>F</v>
          </cell>
        </row>
        <row r="142">
          <cell r="G142">
            <v>0</v>
          </cell>
          <cell r="I142" t="str">
            <v>F</v>
          </cell>
        </row>
        <row r="143">
          <cell r="G143">
            <v>0</v>
          </cell>
          <cell r="I143" t="str">
            <v>F</v>
          </cell>
        </row>
        <row r="144">
          <cell r="I144" t="str">
            <v>F</v>
          </cell>
        </row>
        <row r="145">
          <cell r="G145">
            <v>0</v>
          </cell>
          <cell r="I145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7" sqref="B7:C7"/>
    </sheetView>
  </sheetViews>
  <sheetFormatPr baseColWidth="10" defaultColWidth="11.453125" defaultRowHeight="12.5"/>
  <cols>
    <col min="1" max="1" width="5.7265625" style="3" customWidth="1"/>
    <col min="2" max="2" width="47.7265625" style="4" customWidth="1"/>
    <col min="3" max="3" width="30.26953125" style="3" customWidth="1"/>
    <col min="4" max="16384" width="11.453125" style="2"/>
  </cols>
  <sheetData>
    <row r="1" spans="1:3" ht="24.75" customHeight="1">
      <c r="A1" s="64"/>
      <c r="B1" s="64"/>
      <c r="C1" s="64"/>
    </row>
    <row r="2" spans="1:3" ht="22.5" customHeight="1">
      <c r="B2" s="63" t="s">
        <v>284</v>
      </c>
      <c r="C2" s="63"/>
    </row>
    <row r="3" spans="1:3">
      <c r="A3" s="66" t="s">
        <v>285</v>
      </c>
      <c r="B3" s="66"/>
      <c r="C3" s="66"/>
    </row>
    <row r="4" spans="1:3">
      <c r="A4" s="65" t="s">
        <v>286</v>
      </c>
      <c r="B4" s="65"/>
      <c r="C4" s="65"/>
    </row>
    <row r="5" spans="1:3">
      <c r="A5" s="9"/>
      <c r="B5" s="9"/>
      <c r="C5" s="9"/>
    </row>
    <row r="6" spans="1:3" ht="15.5">
      <c r="A6" s="5"/>
      <c r="B6" s="58"/>
      <c r="C6" s="8" t="s">
        <v>8</v>
      </c>
    </row>
    <row r="7" spans="1:3" ht="40.5" customHeight="1">
      <c r="A7" s="7" t="s">
        <v>9</v>
      </c>
      <c r="B7" s="69" t="s">
        <v>287</v>
      </c>
      <c r="C7" s="69"/>
    </row>
    <row r="8" spans="1:3" ht="20.25" customHeight="1">
      <c r="A8" s="67" t="s">
        <v>7</v>
      </c>
      <c r="B8" s="68"/>
      <c r="C8" s="68"/>
    </row>
    <row r="9" spans="1:3" ht="12" customHeight="1">
      <c r="A9" s="13"/>
      <c r="B9" s="12"/>
      <c r="C9" s="12"/>
    </row>
    <row r="10" spans="1:3" ht="14">
      <c r="A10" s="50" t="s">
        <v>13</v>
      </c>
      <c r="B10" s="51" t="s">
        <v>14</v>
      </c>
      <c r="C10" s="52">
        <f>SUMIF([1]CAT!$I$6:$I$145,[1]RES!A7,[1]CAT!$G$6:$G$145)</f>
        <v>0</v>
      </c>
    </row>
    <row r="11" spans="1:3" ht="14">
      <c r="A11" s="50" t="s">
        <v>53</v>
      </c>
      <c r="B11" s="51" t="s">
        <v>54</v>
      </c>
      <c r="C11" s="52">
        <f>SUMIF([1]CAT!$I$6:$I$145,[1]RES!A8,[1]CAT!$G$6:$G$145)</f>
        <v>0</v>
      </c>
    </row>
    <row r="12" spans="1:3" ht="14">
      <c r="A12" s="50" t="s">
        <v>111</v>
      </c>
      <c r="B12" s="51" t="s">
        <v>112</v>
      </c>
      <c r="C12" s="52">
        <f>SUMIF([1]CAT!$I$6:$I$145,[1]RES!A9,[1]CAT!$G$6:$G$145)</f>
        <v>0</v>
      </c>
    </row>
    <row r="13" spans="1:3" ht="14">
      <c r="A13" s="50" t="s">
        <v>125</v>
      </c>
      <c r="B13" s="51" t="s">
        <v>126</v>
      </c>
      <c r="C13" s="52">
        <f>SUMIF([1]CAT!$I$6:$I$145,[1]RES!A10,[1]CAT!$G$6:$G$145)</f>
        <v>0</v>
      </c>
    </row>
    <row r="14" spans="1:3" ht="14">
      <c r="A14" s="50" t="s">
        <v>160</v>
      </c>
      <c r="B14" s="51" t="s">
        <v>283</v>
      </c>
      <c r="C14" s="52">
        <f>SUMIF([1]CAT!$I$6:$I$145,[1]RES!A11,[1]CAT!$G$6:$G$145)</f>
        <v>0</v>
      </c>
    </row>
    <row r="15" spans="1:3" ht="14">
      <c r="A15" s="50" t="s">
        <v>256</v>
      </c>
      <c r="B15" s="51" t="s">
        <v>257</v>
      </c>
      <c r="C15" s="52">
        <f>SUMIF([1]CAT!$I$6:$I$145,[1]RES!A12,[1]CAT!$G$6:$G$145)</f>
        <v>0</v>
      </c>
    </row>
    <row r="16" spans="1:3" ht="14">
      <c r="A16" s="53"/>
      <c r="B16" s="54"/>
      <c r="C16" s="55"/>
    </row>
    <row r="17" spans="1:3" ht="14">
      <c r="A17" s="56"/>
      <c r="B17" s="48" t="s">
        <v>280</v>
      </c>
      <c r="C17" s="57">
        <f>SUM(C10:C16)</f>
        <v>0</v>
      </c>
    </row>
    <row r="18" spans="1:3" ht="14">
      <c r="A18" s="56"/>
      <c r="B18" s="48" t="s">
        <v>281</v>
      </c>
      <c r="C18" s="57">
        <f>+C17*0.16</f>
        <v>0</v>
      </c>
    </row>
    <row r="19" spans="1:3" ht="14">
      <c r="A19" s="56"/>
      <c r="B19" s="48" t="s">
        <v>282</v>
      </c>
      <c r="C19" s="57">
        <f>SUM(C17:C18)</f>
        <v>0</v>
      </c>
    </row>
  </sheetData>
  <mergeCells count="6">
    <mergeCell ref="B2:C2"/>
    <mergeCell ref="A1:C1"/>
    <mergeCell ref="A4:C4"/>
    <mergeCell ref="A3:C3"/>
    <mergeCell ref="A8:C8"/>
    <mergeCell ref="B7:C7"/>
  </mergeCells>
  <pageMargins left="0.59055118110236227" right="0.19685039370078741" top="0.39370078740157483" bottom="0.62992125984251968" header="0.31496062992125984" footer="0.35433070866141736"/>
  <pageSetup orientation="portrait" r:id="rId1"/>
  <headerFooter>
    <oddHeader>&amp;R&amp;9Pagina &amp;P de &amp;N</oddHeader>
    <oddFooter xml:space="preserve">&amp;LLUGAR Y FECHA&amp;RNOMBRE CIA. REPRESENTANTE LEGAL Y FIRMA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topLeftCell="A67" workbookViewId="0">
      <selection activeCell="C76" sqref="C76"/>
    </sheetView>
  </sheetViews>
  <sheetFormatPr baseColWidth="10" defaultRowHeight="12.5"/>
  <cols>
    <col min="1" max="1" width="10.453125" style="6" customWidth="1"/>
    <col min="2" max="2" width="1.54296875" style="6" customWidth="1"/>
    <col min="3" max="3" width="50" style="1" customWidth="1"/>
    <col min="4" max="4" width="7.81640625" customWidth="1"/>
    <col min="5" max="5" width="8.54296875" customWidth="1"/>
    <col min="6" max="6" width="13.26953125" customWidth="1"/>
    <col min="7" max="7" width="13.54296875" customWidth="1"/>
  </cols>
  <sheetData>
    <row r="1" spans="1:7" s="2" customFormat="1" ht="15">
      <c r="A1" s="64" t="str">
        <f>Resumen!B2</f>
        <v>HONORABLE CONGRESO DEL ESTADO DE SINALOA</v>
      </c>
      <c r="B1" s="64"/>
      <c r="C1" s="64"/>
      <c r="D1" s="64"/>
      <c r="E1" s="64"/>
      <c r="F1" s="64"/>
      <c r="G1" s="64"/>
    </row>
    <row r="2" spans="1:7" s="2" customFormat="1">
      <c r="A2" s="3"/>
      <c r="B2" s="3"/>
      <c r="C2" s="71" t="s">
        <v>285</v>
      </c>
      <c r="D2" s="71"/>
      <c r="E2" s="71"/>
      <c r="F2" s="71"/>
      <c r="G2" s="71"/>
    </row>
    <row r="3" spans="1:7" s="2" customFormat="1">
      <c r="A3" s="66" t="s">
        <v>286</v>
      </c>
      <c r="B3" s="66"/>
      <c r="C3" s="66"/>
      <c r="D3" s="66"/>
      <c r="E3" s="66"/>
      <c r="F3" s="66"/>
      <c r="G3" s="66"/>
    </row>
    <row r="4" spans="1:7" s="2" customFormat="1">
      <c r="A4" s="65"/>
      <c r="B4" s="65"/>
      <c r="C4" s="65"/>
      <c r="D4" s="65"/>
      <c r="E4" s="65"/>
      <c r="F4" s="65"/>
      <c r="G4" s="65"/>
    </row>
    <row r="5" spans="1:7" s="2" customFormat="1">
      <c r="A5" s="9"/>
      <c r="B5" s="10"/>
      <c r="C5" s="11"/>
      <c r="D5" s="9"/>
      <c r="E5" s="9"/>
      <c r="F5" s="9"/>
      <c r="G5" s="9"/>
    </row>
    <row r="6" spans="1:7" s="2" customFormat="1" ht="15.5">
      <c r="A6" s="5"/>
      <c r="B6" s="5"/>
      <c r="C6" s="70"/>
      <c r="D6" s="70"/>
      <c r="E6" s="70"/>
      <c r="F6" s="70"/>
      <c r="G6" s="8" t="s">
        <v>8</v>
      </c>
    </row>
    <row r="7" spans="1:7" ht="37.5" customHeight="1">
      <c r="A7" s="7" t="s">
        <v>9</v>
      </c>
      <c r="B7" s="72" t="str">
        <f>Resumen!B7</f>
        <v>SISTEMA DE DRENAJE PLUVIAL PARA LAS INSTALACIONES DEL H. CONGRESO DEL ESTADO DE SINALOA, LA CIUDAD DE CULIACAN, ESTADO DE SINALOA</v>
      </c>
      <c r="C7" s="72"/>
      <c r="D7" s="72"/>
      <c r="E7" s="72"/>
      <c r="F7" s="72"/>
      <c r="G7" s="72"/>
    </row>
    <row r="8" spans="1:7" ht="12.75" customHeight="1">
      <c r="A8" s="75" t="s">
        <v>0</v>
      </c>
      <c r="B8" s="76"/>
      <c r="C8" s="77"/>
      <c r="D8" s="77"/>
      <c r="E8" s="77"/>
      <c r="F8" s="77"/>
      <c r="G8" s="78"/>
    </row>
    <row r="9" spans="1:7" s="2" customFormat="1">
      <c r="A9" s="59" t="s">
        <v>1</v>
      </c>
      <c r="B9" s="73" t="s">
        <v>2</v>
      </c>
      <c r="C9" s="74"/>
      <c r="D9" s="60" t="s">
        <v>3</v>
      </c>
      <c r="E9" s="61" t="s">
        <v>4</v>
      </c>
      <c r="F9" s="62" t="s">
        <v>5</v>
      </c>
      <c r="G9" s="62" t="s">
        <v>6</v>
      </c>
    </row>
    <row r="11" spans="1:7" s="2" customFormat="1" ht="13">
      <c r="A11" s="14" t="s">
        <v>13</v>
      </c>
      <c r="B11" s="14"/>
      <c r="C11" s="15" t="s">
        <v>14</v>
      </c>
      <c r="D11" s="14"/>
      <c r="E11" s="16"/>
      <c r="F11" s="17"/>
      <c r="G11" s="17"/>
    </row>
    <row r="12" spans="1:7" s="2" customFormat="1" ht="13">
      <c r="A12" s="18" t="s">
        <v>10</v>
      </c>
      <c r="B12" s="18"/>
      <c r="C12" s="19" t="s">
        <v>15</v>
      </c>
      <c r="D12" s="18"/>
      <c r="E12" s="20"/>
      <c r="F12" s="21"/>
      <c r="G12" s="21"/>
    </row>
    <row r="13" spans="1:7" s="2" customFormat="1" ht="26">
      <c r="A13" s="22" t="s">
        <v>16</v>
      </c>
      <c r="B13" s="22"/>
      <c r="C13" s="23" t="s">
        <v>17</v>
      </c>
      <c r="D13" s="22" t="s">
        <v>18</v>
      </c>
      <c r="E13" s="24">
        <v>639.6</v>
      </c>
      <c r="F13" s="25"/>
      <c r="G13" s="25">
        <f>+E13*F13</f>
        <v>0</v>
      </c>
    </row>
    <row r="14" spans="1:7" s="2" customFormat="1" ht="39">
      <c r="A14" s="22" t="s">
        <v>19</v>
      </c>
      <c r="B14" s="22"/>
      <c r="C14" s="23" t="s">
        <v>20</v>
      </c>
      <c r="D14" s="22" t="s">
        <v>21</v>
      </c>
      <c r="E14" s="24">
        <v>57.98</v>
      </c>
      <c r="F14" s="25"/>
      <c r="G14" s="25">
        <f t="shared" ref="G14:G15" si="0">+E14*F14</f>
        <v>0</v>
      </c>
    </row>
    <row r="15" spans="1:7" s="2" customFormat="1" ht="39">
      <c r="A15" s="22" t="s">
        <v>22</v>
      </c>
      <c r="B15" s="22"/>
      <c r="C15" s="23" t="s">
        <v>23</v>
      </c>
      <c r="D15" s="22" t="s">
        <v>18</v>
      </c>
      <c r="E15" s="24">
        <v>13</v>
      </c>
      <c r="F15" s="25"/>
      <c r="G15" s="25">
        <f t="shared" si="0"/>
        <v>0</v>
      </c>
    </row>
    <row r="16" spans="1:7" s="2" customFormat="1" ht="13">
      <c r="A16" s="18" t="s">
        <v>12</v>
      </c>
      <c r="B16" s="18"/>
      <c r="C16" s="19" t="s">
        <v>24</v>
      </c>
      <c r="D16" s="18"/>
      <c r="E16" s="20"/>
      <c r="F16" s="21"/>
      <c r="G16" s="21"/>
    </row>
    <row r="17" spans="1:9" s="2" customFormat="1" ht="26">
      <c r="A17" s="22" t="s">
        <v>25</v>
      </c>
      <c r="B17" s="22"/>
      <c r="C17" s="23" t="s">
        <v>26</v>
      </c>
      <c r="D17" s="22" t="s">
        <v>21</v>
      </c>
      <c r="E17" s="24">
        <v>4662.7700000000004</v>
      </c>
      <c r="F17" s="25"/>
      <c r="G17" s="25">
        <f t="shared" ref="G17:G19" si="1">+E17*F17</f>
        <v>0</v>
      </c>
    </row>
    <row r="18" spans="1:9" s="2" customFormat="1" ht="26">
      <c r="A18" s="22" t="s">
        <v>27</v>
      </c>
      <c r="B18" s="22"/>
      <c r="C18" s="23" t="s">
        <v>28</v>
      </c>
      <c r="D18" s="22" t="s">
        <v>21</v>
      </c>
      <c r="E18" s="24">
        <v>34.75</v>
      </c>
      <c r="F18" s="25"/>
      <c r="G18" s="25">
        <f t="shared" si="1"/>
        <v>0</v>
      </c>
    </row>
    <row r="19" spans="1:9" s="2" customFormat="1" ht="26">
      <c r="A19" s="22" t="s">
        <v>29</v>
      </c>
      <c r="B19" s="22"/>
      <c r="C19" s="23" t="s">
        <v>30</v>
      </c>
      <c r="D19" s="22" t="s">
        <v>31</v>
      </c>
      <c r="E19" s="24">
        <v>826.62</v>
      </c>
      <c r="F19" s="25"/>
      <c r="G19" s="25">
        <f t="shared" si="1"/>
        <v>0</v>
      </c>
    </row>
    <row r="20" spans="1:9" s="2" customFormat="1" ht="13">
      <c r="A20" s="18" t="s">
        <v>11</v>
      </c>
      <c r="B20" s="18"/>
      <c r="C20" s="19" t="s">
        <v>32</v>
      </c>
      <c r="D20" s="18"/>
      <c r="E20" s="20"/>
      <c r="F20" s="21"/>
      <c r="G20" s="21"/>
    </row>
    <row r="21" spans="1:9" s="2" customFormat="1" ht="26">
      <c r="A21" s="22" t="s">
        <v>33</v>
      </c>
      <c r="B21" s="22"/>
      <c r="C21" s="23" t="s">
        <v>34</v>
      </c>
      <c r="D21" s="22" t="s">
        <v>21</v>
      </c>
      <c r="E21" s="24">
        <v>49.95</v>
      </c>
      <c r="F21" s="25"/>
      <c r="G21" s="25">
        <f t="shared" ref="G21:G27" si="2">+E21*F21</f>
        <v>0</v>
      </c>
      <c r="I21" s="2">
        <f>330*0.1*1.5</f>
        <v>49.5</v>
      </c>
    </row>
    <row r="22" spans="1:9" s="2" customFormat="1" ht="26">
      <c r="A22" s="22" t="s">
        <v>35</v>
      </c>
      <c r="B22" s="22"/>
      <c r="C22" s="23" t="s">
        <v>36</v>
      </c>
      <c r="D22" s="22" t="s">
        <v>21</v>
      </c>
      <c r="E22" s="24">
        <v>630.24</v>
      </c>
      <c r="F22" s="25"/>
      <c r="G22" s="25">
        <f t="shared" si="2"/>
        <v>0</v>
      </c>
      <c r="I22" s="2">
        <f>+(1.06*2-0.405)*330</f>
        <v>565.95000000000005</v>
      </c>
    </row>
    <row r="23" spans="1:9" s="2" customFormat="1" ht="52">
      <c r="A23" s="22" t="s">
        <v>37</v>
      </c>
      <c r="B23" s="22"/>
      <c r="C23" s="23" t="s">
        <v>38</v>
      </c>
      <c r="D23" s="22" t="s">
        <v>21</v>
      </c>
      <c r="E23" s="24">
        <v>1960.94</v>
      </c>
      <c r="F23" s="25"/>
      <c r="G23" s="25">
        <f t="shared" si="2"/>
        <v>0</v>
      </c>
      <c r="I23" s="2">
        <f>4*0.6*330</f>
        <v>792</v>
      </c>
    </row>
    <row r="24" spans="1:9" s="2" customFormat="1" ht="65">
      <c r="A24" s="22" t="s">
        <v>39</v>
      </c>
      <c r="B24" s="22"/>
      <c r="C24" s="23" t="s">
        <v>40</v>
      </c>
      <c r="D24" s="22" t="s">
        <v>21</v>
      </c>
      <c r="E24" s="24">
        <v>780.53</v>
      </c>
      <c r="F24" s="25"/>
      <c r="G24" s="25">
        <f t="shared" si="2"/>
        <v>0</v>
      </c>
      <c r="I24" s="2">
        <f>4*0.3*330</f>
        <v>396</v>
      </c>
    </row>
    <row r="25" spans="1:9" s="2" customFormat="1" ht="65">
      <c r="A25" s="22" t="s">
        <v>41</v>
      </c>
      <c r="B25" s="22"/>
      <c r="C25" s="23" t="s">
        <v>42</v>
      </c>
      <c r="D25" s="22" t="s">
        <v>21</v>
      </c>
      <c r="E25" s="24">
        <v>559.66</v>
      </c>
      <c r="F25" s="25"/>
      <c r="G25" s="25">
        <f t="shared" si="2"/>
        <v>0</v>
      </c>
      <c r="I25" s="2">
        <f>2*0.3*330</f>
        <v>198</v>
      </c>
    </row>
    <row r="26" spans="1:9" s="2" customFormat="1" ht="52">
      <c r="A26" s="22" t="s">
        <v>43</v>
      </c>
      <c r="B26" s="22"/>
      <c r="C26" s="23" t="s">
        <v>44</v>
      </c>
      <c r="D26" s="22" t="s">
        <v>31</v>
      </c>
      <c r="E26" s="24">
        <v>1781.7</v>
      </c>
      <c r="F26" s="25"/>
      <c r="G26" s="25">
        <f t="shared" si="2"/>
        <v>0</v>
      </c>
    </row>
    <row r="27" spans="1:9" s="2" customFormat="1" ht="26">
      <c r="A27" s="22" t="s">
        <v>45</v>
      </c>
      <c r="B27" s="22"/>
      <c r="C27" s="23" t="s">
        <v>46</v>
      </c>
      <c r="D27" s="22" t="s">
        <v>31</v>
      </c>
      <c r="E27" s="24">
        <v>1781.7</v>
      </c>
      <c r="F27" s="25"/>
      <c r="G27" s="25">
        <f t="shared" si="2"/>
        <v>0</v>
      </c>
    </row>
    <row r="28" spans="1:9" s="2" customFormat="1" ht="13">
      <c r="A28" s="18" t="s">
        <v>47</v>
      </c>
      <c r="B28" s="18"/>
      <c r="C28" s="19" t="s">
        <v>48</v>
      </c>
      <c r="D28" s="18"/>
      <c r="E28" s="20"/>
      <c r="F28" s="21"/>
      <c r="G28" s="21"/>
    </row>
    <row r="29" spans="1:9" s="2" customFormat="1" ht="26">
      <c r="A29" s="22" t="s">
        <v>49</v>
      </c>
      <c r="B29" s="22"/>
      <c r="C29" s="23" t="s">
        <v>50</v>
      </c>
      <c r="D29" s="22" t="s">
        <v>21</v>
      </c>
      <c r="E29" s="24">
        <v>6681.69</v>
      </c>
      <c r="F29" s="25"/>
      <c r="G29" s="25">
        <f t="shared" ref="G29:G30" si="3">+E29*F29</f>
        <v>0</v>
      </c>
    </row>
    <row r="30" spans="1:9" s="2" customFormat="1" ht="26">
      <c r="A30" s="22" t="s">
        <v>51</v>
      </c>
      <c r="B30" s="22"/>
      <c r="C30" s="23" t="s">
        <v>52</v>
      </c>
      <c r="D30" s="22" t="s">
        <v>21</v>
      </c>
      <c r="E30" s="24">
        <v>38637.339999999997</v>
      </c>
      <c r="F30" s="25"/>
      <c r="G30" s="25">
        <f t="shared" si="3"/>
        <v>0</v>
      </c>
    </row>
    <row r="31" spans="1:9" s="2" customFormat="1" ht="13">
      <c r="A31" s="14" t="s">
        <v>53</v>
      </c>
      <c r="B31" s="14"/>
      <c r="C31" s="15" t="s">
        <v>54</v>
      </c>
      <c r="D31" s="14"/>
      <c r="E31" s="16"/>
      <c r="F31" s="17"/>
      <c r="G31" s="17"/>
    </row>
    <row r="32" spans="1:9" s="2" customFormat="1" ht="13">
      <c r="A32" s="18" t="s">
        <v>55</v>
      </c>
      <c r="B32" s="18"/>
      <c r="C32" s="19" t="s">
        <v>56</v>
      </c>
      <c r="D32" s="18"/>
      <c r="E32" s="20"/>
      <c r="F32" s="21"/>
      <c r="G32" s="21"/>
    </row>
    <row r="33" spans="1:7" s="2" customFormat="1" ht="143">
      <c r="A33" s="22" t="s">
        <v>57</v>
      </c>
      <c r="B33" s="22"/>
      <c r="C33" s="23" t="s">
        <v>58</v>
      </c>
      <c r="D33" s="22" t="s">
        <v>59</v>
      </c>
      <c r="E33" s="24">
        <v>1</v>
      </c>
      <c r="F33" s="25"/>
      <c r="G33" s="25">
        <f>+E33*F33</f>
        <v>0</v>
      </c>
    </row>
    <row r="34" spans="1:7" s="2" customFormat="1" ht="13">
      <c r="A34" s="18" t="s">
        <v>60</v>
      </c>
      <c r="B34" s="18"/>
      <c r="C34" s="19" t="s">
        <v>61</v>
      </c>
      <c r="D34" s="18"/>
      <c r="E34" s="20"/>
      <c r="F34" s="21"/>
      <c r="G34" s="21"/>
    </row>
    <row r="35" spans="1:7" s="2" customFormat="1" ht="26">
      <c r="A35" s="22" t="s">
        <v>62</v>
      </c>
      <c r="B35" s="22"/>
      <c r="C35" s="23" t="s">
        <v>63</v>
      </c>
      <c r="D35" s="22" t="s">
        <v>31</v>
      </c>
      <c r="E35" s="24">
        <v>45.56</v>
      </c>
      <c r="F35" s="25"/>
      <c r="G35" s="25">
        <f t="shared" ref="G35:G41" si="4">+E35*F35</f>
        <v>0</v>
      </c>
    </row>
    <row r="36" spans="1:7" s="2" customFormat="1" ht="39">
      <c r="A36" s="22" t="s">
        <v>64</v>
      </c>
      <c r="B36" s="22"/>
      <c r="C36" s="23" t="s">
        <v>65</v>
      </c>
      <c r="D36" s="22" t="s">
        <v>31</v>
      </c>
      <c r="E36" s="24">
        <v>45.56</v>
      </c>
      <c r="F36" s="25"/>
      <c r="G36" s="25">
        <f t="shared" si="4"/>
        <v>0</v>
      </c>
    </row>
    <row r="37" spans="1:7" s="2" customFormat="1" ht="26">
      <c r="A37" s="22" t="s">
        <v>66</v>
      </c>
      <c r="B37" s="22"/>
      <c r="C37" s="23" t="s">
        <v>67</v>
      </c>
      <c r="D37" s="22" t="s">
        <v>68</v>
      </c>
      <c r="E37" s="24">
        <v>1114</v>
      </c>
      <c r="F37" s="25"/>
      <c r="G37" s="25">
        <f t="shared" si="4"/>
        <v>0</v>
      </c>
    </row>
    <row r="38" spans="1:7" s="2" customFormat="1" ht="39">
      <c r="A38" s="22" t="s">
        <v>69</v>
      </c>
      <c r="B38" s="22"/>
      <c r="C38" s="23" t="s">
        <v>70</v>
      </c>
      <c r="D38" s="22" t="s">
        <v>31</v>
      </c>
      <c r="E38" s="24">
        <v>100.85</v>
      </c>
      <c r="F38" s="25"/>
      <c r="G38" s="25">
        <f t="shared" si="4"/>
        <v>0</v>
      </c>
    </row>
    <row r="39" spans="1:7" s="2" customFormat="1" ht="39">
      <c r="A39" s="22" t="s">
        <v>71</v>
      </c>
      <c r="B39" s="22"/>
      <c r="C39" s="23" t="s">
        <v>72</v>
      </c>
      <c r="D39" s="22" t="s">
        <v>21</v>
      </c>
      <c r="E39" s="24">
        <v>12.76</v>
      </c>
      <c r="F39" s="25"/>
      <c r="G39" s="25">
        <f t="shared" si="4"/>
        <v>0</v>
      </c>
    </row>
    <row r="40" spans="1:7" s="2" customFormat="1" ht="26">
      <c r="A40" s="22" t="s">
        <v>73</v>
      </c>
      <c r="B40" s="22"/>
      <c r="C40" s="23" t="s">
        <v>74</v>
      </c>
      <c r="D40" s="22" t="s">
        <v>31</v>
      </c>
      <c r="E40" s="24">
        <v>54.53</v>
      </c>
      <c r="F40" s="25"/>
      <c r="G40" s="25">
        <f t="shared" si="4"/>
        <v>0</v>
      </c>
    </row>
    <row r="41" spans="1:7" s="2" customFormat="1" ht="52">
      <c r="A41" s="22" t="s">
        <v>75</v>
      </c>
      <c r="B41" s="22"/>
      <c r="C41" s="23" t="s">
        <v>76</v>
      </c>
      <c r="D41" s="22" t="s">
        <v>59</v>
      </c>
      <c r="E41" s="24">
        <v>11</v>
      </c>
      <c r="F41" s="25"/>
      <c r="G41" s="25">
        <f t="shared" si="4"/>
        <v>0</v>
      </c>
    </row>
    <row r="42" spans="1:7" s="2" customFormat="1" ht="13">
      <c r="A42" s="18" t="s">
        <v>77</v>
      </c>
      <c r="B42" s="18"/>
      <c r="C42" s="19" t="s">
        <v>78</v>
      </c>
      <c r="D42" s="18"/>
      <c r="E42" s="20"/>
      <c r="F42" s="21"/>
      <c r="G42" s="21"/>
    </row>
    <row r="43" spans="1:7" s="2" customFormat="1" ht="26">
      <c r="A43" s="22" t="s">
        <v>79</v>
      </c>
      <c r="B43" s="22"/>
      <c r="C43" s="23" t="s">
        <v>63</v>
      </c>
      <c r="D43" s="22" t="s">
        <v>31</v>
      </c>
      <c r="E43" s="24">
        <v>112.84</v>
      </c>
      <c r="F43" s="25"/>
      <c r="G43" s="25">
        <f t="shared" ref="G43:G55" si="5">+E43*F43</f>
        <v>0</v>
      </c>
    </row>
    <row r="44" spans="1:7" s="2" customFormat="1" ht="39">
      <c r="A44" s="22" t="s">
        <v>80</v>
      </c>
      <c r="B44" s="22"/>
      <c r="C44" s="23" t="s">
        <v>65</v>
      </c>
      <c r="D44" s="22" t="s">
        <v>31</v>
      </c>
      <c r="E44" s="24">
        <v>112.84</v>
      </c>
      <c r="F44" s="25"/>
      <c r="G44" s="25">
        <f t="shared" si="5"/>
        <v>0</v>
      </c>
    </row>
    <row r="45" spans="1:7" s="2" customFormat="1" ht="26">
      <c r="A45" s="22" t="s">
        <v>81</v>
      </c>
      <c r="B45" s="22"/>
      <c r="C45" s="23" t="s">
        <v>67</v>
      </c>
      <c r="D45" s="22" t="s">
        <v>68</v>
      </c>
      <c r="E45" s="24">
        <v>13647.67</v>
      </c>
      <c r="F45" s="25"/>
      <c r="G45" s="25">
        <f t="shared" si="5"/>
        <v>0</v>
      </c>
    </row>
    <row r="46" spans="1:7" s="2" customFormat="1" ht="39">
      <c r="A46" s="22" t="s">
        <v>82</v>
      </c>
      <c r="B46" s="22"/>
      <c r="C46" s="23" t="s">
        <v>70</v>
      </c>
      <c r="D46" s="22" t="s">
        <v>31</v>
      </c>
      <c r="E46" s="24">
        <v>308.92</v>
      </c>
      <c r="F46" s="25"/>
      <c r="G46" s="25">
        <f t="shared" si="5"/>
        <v>0</v>
      </c>
    </row>
    <row r="47" spans="1:7" s="2" customFormat="1" ht="39">
      <c r="A47" s="22" t="s">
        <v>83</v>
      </c>
      <c r="B47" s="22"/>
      <c r="C47" s="23" t="s">
        <v>84</v>
      </c>
      <c r="D47" s="22" t="s">
        <v>31</v>
      </c>
      <c r="E47" s="24">
        <v>57.34</v>
      </c>
      <c r="F47" s="25"/>
      <c r="G47" s="25">
        <f t="shared" si="5"/>
        <v>0</v>
      </c>
    </row>
    <row r="48" spans="1:7" s="2" customFormat="1" ht="39">
      <c r="A48" s="22" t="s">
        <v>85</v>
      </c>
      <c r="B48" s="22"/>
      <c r="C48" s="23" t="s">
        <v>72</v>
      </c>
      <c r="D48" s="22" t="s">
        <v>21</v>
      </c>
      <c r="E48" s="24">
        <v>70.78</v>
      </c>
      <c r="F48" s="25"/>
      <c r="G48" s="25">
        <f t="shared" si="5"/>
        <v>0</v>
      </c>
    </row>
    <row r="49" spans="1:7" s="2" customFormat="1" ht="26">
      <c r="A49" s="22" t="s">
        <v>86</v>
      </c>
      <c r="B49" s="22"/>
      <c r="C49" s="23" t="s">
        <v>87</v>
      </c>
      <c r="D49" s="22" t="s">
        <v>18</v>
      </c>
      <c r="E49" s="24">
        <v>148.4</v>
      </c>
      <c r="F49" s="25"/>
      <c r="G49" s="25">
        <f t="shared" si="5"/>
        <v>0</v>
      </c>
    </row>
    <row r="50" spans="1:7" s="2" customFormat="1" ht="52">
      <c r="A50" s="22" t="s">
        <v>88</v>
      </c>
      <c r="B50" s="22"/>
      <c r="C50" s="23" t="s">
        <v>89</v>
      </c>
      <c r="D50" s="22" t="s">
        <v>59</v>
      </c>
      <c r="E50" s="24">
        <v>4</v>
      </c>
      <c r="F50" s="25"/>
      <c r="G50" s="25">
        <f t="shared" si="5"/>
        <v>0</v>
      </c>
    </row>
    <row r="51" spans="1:7" s="2" customFormat="1" ht="39">
      <c r="A51" s="22" t="s">
        <v>90</v>
      </c>
      <c r="B51" s="22"/>
      <c r="C51" s="23" t="s">
        <v>91</v>
      </c>
      <c r="D51" s="22" t="s">
        <v>59</v>
      </c>
      <c r="E51" s="24">
        <v>24</v>
      </c>
      <c r="F51" s="25"/>
      <c r="G51" s="25">
        <f t="shared" si="5"/>
        <v>0</v>
      </c>
    </row>
    <row r="52" spans="1:7" s="2" customFormat="1" ht="65">
      <c r="A52" s="22" t="s">
        <v>92</v>
      </c>
      <c r="B52" s="22"/>
      <c r="C52" s="23" t="s">
        <v>93</v>
      </c>
      <c r="D52" s="22" t="s">
        <v>59</v>
      </c>
      <c r="E52" s="24">
        <v>1</v>
      </c>
      <c r="F52" s="25"/>
      <c r="G52" s="25">
        <f t="shared" si="5"/>
        <v>0</v>
      </c>
    </row>
    <row r="53" spans="1:7" s="2" customFormat="1" ht="39">
      <c r="A53" s="22" t="s">
        <v>94</v>
      </c>
      <c r="B53" s="22"/>
      <c r="C53" s="23" t="s">
        <v>95</v>
      </c>
      <c r="D53" s="22" t="s">
        <v>31</v>
      </c>
      <c r="E53" s="24">
        <v>167.78</v>
      </c>
      <c r="F53" s="25"/>
      <c r="G53" s="25">
        <f t="shared" si="5"/>
        <v>0</v>
      </c>
    </row>
    <row r="54" spans="1:7" s="2" customFormat="1" ht="26">
      <c r="A54" s="22" t="s">
        <v>96</v>
      </c>
      <c r="B54" s="22"/>
      <c r="C54" s="23" t="s">
        <v>74</v>
      </c>
      <c r="D54" s="22" t="s">
        <v>31</v>
      </c>
      <c r="E54" s="24">
        <v>142.6</v>
      </c>
      <c r="F54" s="25"/>
      <c r="G54" s="25">
        <f t="shared" si="5"/>
        <v>0</v>
      </c>
    </row>
    <row r="55" spans="1:7" s="2" customFormat="1" ht="52">
      <c r="A55" s="22" t="s">
        <v>97</v>
      </c>
      <c r="B55" s="22"/>
      <c r="C55" s="23" t="s">
        <v>98</v>
      </c>
      <c r="D55" s="22" t="s">
        <v>59</v>
      </c>
      <c r="E55" s="24">
        <v>5</v>
      </c>
      <c r="F55" s="25"/>
      <c r="G55" s="25">
        <f t="shared" si="5"/>
        <v>0</v>
      </c>
    </row>
    <row r="56" spans="1:7" s="2" customFormat="1" ht="13">
      <c r="A56" s="18" t="s">
        <v>99</v>
      </c>
      <c r="B56" s="18"/>
      <c r="C56" s="19" t="s">
        <v>100</v>
      </c>
      <c r="D56" s="18"/>
      <c r="E56" s="20"/>
      <c r="F56" s="21"/>
      <c r="G56" s="21"/>
    </row>
    <row r="57" spans="1:7" s="2" customFormat="1" ht="26">
      <c r="A57" s="22" t="s">
        <v>101</v>
      </c>
      <c r="B57" s="22"/>
      <c r="C57" s="23" t="s">
        <v>63</v>
      </c>
      <c r="D57" s="22" t="s">
        <v>31</v>
      </c>
      <c r="E57" s="24">
        <v>110.22</v>
      </c>
      <c r="F57" s="25"/>
      <c r="G57" s="25">
        <f t="shared" ref="G57:G60" si="6">+E57*F57</f>
        <v>0</v>
      </c>
    </row>
    <row r="58" spans="1:7" s="2" customFormat="1" ht="26">
      <c r="A58" s="22" t="s">
        <v>102</v>
      </c>
      <c r="B58" s="22"/>
      <c r="C58" s="23" t="s">
        <v>67</v>
      </c>
      <c r="D58" s="22" t="s">
        <v>68</v>
      </c>
      <c r="E58" s="24">
        <v>979.87</v>
      </c>
      <c r="F58" s="25"/>
      <c r="G58" s="25">
        <f t="shared" si="6"/>
        <v>0</v>
      </c>
    </row>
    <row r="59" spans="1:7" s="2" customFormat="1" ht="39">
      <c r="A59" s="22" t="s">
        <v>103</v>
      </c>
      <c r="B59" s="22"/>
      <c r="C59" s="23" t="s">
        <v>70</v>
      </c>
      <c r="D59" s="22" t="s">
        <v>31</v>
      </c>
      <c r="E59" s="24">
        <v>54.13</v>
      </c>
      <c r="F59" s="25"/>
      <c r="G59" s="25">
        <f t="shared" si="6"/>
        <v>0</v>
      </c>
    </row>
    <row r="60" spans="1:7" s="2" customFormat="1" ht="39">
      <c r="A60" s="22" t="s">
        <v>104</v>
      </c>
      <c r="B60" s="22"/>
      <c r="C60" s="23" t="s">
        <v>72</v>
      </c>
      <c r="D60" s="22" t="s">
        <v>21</v>
      </c>
      <c r="E60" s="24">
        <v>26.76</v>
      </c>
      <c r="F60" s="25"/>
      <c r="G60" s="25">
        <f t="shared" si="6"/>
        <v>0</v>
      </c>
    </row>
    <row r="61" spans="1:7" s="2" customFormat="1" ht="13">
      <c r="A61" s="18" t="s">
        <v>105</v>
      </c>
      <c r="B61" s="18"/>
      <c r="C61" s="19" t="s">
        <v>106</v>
      </c>
      <c r="D61" s="18"/>
      <c r="E61" s="20"/>
      <c r="F61" s="21"/>
      <c r="G61" s="21"/>
    </row>
    <row r="62" spans="1:7" s="2" customFormat="1" ht="26">
      <c r="A62" s="22" t="s">
        <v>107</v>
      </c>
      <c r="B62" s="22"/>
      <c r="C62" s="23" t="s">
        <v>63</v>
      </c>
      <c r="D62" s="22" t="s">
        <v>31</v>
      </c>
      <c r="E62" s="24">
        <v>109.2</v>
      </c>
      <c r="F62" s="25"/>
      <c r="G62" s="25">
        <f t="shared" ref="G62:G65" si="7">+E62*F62</f>
        <v>0</v>
      </c>
    </row>
    <row r="63" spans="1:7" s="2" customFormat="1" ht="26">
      <c r="A63" s="22" t="s">
        <v>108</v>
      </c>
      <c r="B63" s="22"/>
      <c r="C63" s="23" t="s">
        <v>67</v>
      </c>
      <c r="D63" s="22" t="s">
        <v>68</v>
      </c>
      <c r="E63" s="24">
        <v>909.95</v>
      </c>
      <c r="F63" s="25"/>
      <c r="G63" s="25">
        <f t="shared" si="7"/>
        <v>0</v>
      </c>
    </row>
    <row r="64" spans="1:7" s="2" customFormat="1" ht="39">
      <c r="A64" s="22" t="s">
        <v>109</v>
      </c>
      <c r="B64" s="22"/>
      <c r="C64" s="23" t="s">
        <v>70</v>
      </c>
      <c r="D64" s="22" t="s">
        <v>31</v>
      </c>
      <c r="E64" s="24">
        <v>13.65</v>
      </c>
      <c r="F64" s="25"/>
      <c r="G64" s="25">
        <f t="shared" si="7"/>
        <v>0</v>
      </c>
    </row>
    <row r="65" spans="1:7" s="2" customFormat="1" ht="39">
      <c r="A65" s="22" t="s">
        <v>110</v>
      </c>
      <c r="B65" s="22"/>
      <c r="C65" s="23" t="s">
        <v>72</v>
      </c>
      <c r="D65" s="22" t="s">
        <v>21</v>
      </c>
      <c r="E65" s="24">
        <v>23.94</v>
      </c>
      <c r="F65" s="25"/>
      <c r="G65" s="25">
        <f t="shared" si="7"/>
        <v>0</v>
      </c>
    </row>
    <row r="66" spans="1:7" s="2" customFormat="1" ht="13">
      <c r="A66" s="14" t="s">
        <v>111</v>
      </c>
      <c r="B66" s="14"/>
      <c r="C66" s="15" t="s">
        <v>112</v>
      </c>
      <c r="D66" s="14"/>
      <c r="E66" s="16"/>
      <c r="F66" s="17"/>
      <c r="G66" s="17"/>
    </row>
    <row r="67" spans="1:7" s="2" customFormat="1" ht="13">
      <c r="A67" s="18" t="s">
        <v>113</v>
      </c>
      <c r="B67" s="18"/>
      <c r="C67" s="19" t="s">
        <v>114</v>
      </c>
      <c r="D67" s="18"/>
      <c r="E67" s="20"/>
      <c r="F67" s="21"/>
      <c r="G67" s="21"/>
    </row>
    <row r="68" spans="1:7" s="2" customFormat="1" ht="26">
      <c r="A68" s="22" t="s">
        <v>115</v>
      </c>
      <c r="B68" s="22"/>
      <c r="C68" s="23" t="s">
        <v>116</v>
      </c>
      <c r="D68" s="22" t="s">
        <v>18</v>
      </c>
      <c r="E68" s="24">
        <v>68</v>
      </c>
      <c r="F68" s="25"/>
      <c r="G68" s="25">
        <f>+E68*F68</f>
        <v>0</v>
      </c>
    </row>
    <row r="69" spans="1:7" s="2" customFormat="1" ht="13">
      <c r="A69" s="18" t="s">
        <v>117</v>
      </c>
      <c r="B69" s="18"/>
      <c r="C69" s="19" t="s">
        <v>118</v>
      </c>
      <c r="D69" s="18"/>
      <c r="E69" s="20"/>
      <c r="F69" s="21"/>
      <c r="G69" s="21"/>
    </row>
    <row r="70" spans="1:7" s="2" customFormat="1" ht="39">
      <c r="A70" s="22" t="s">
        <v>119</v>
      </c>
      <c r="B70" s="22"/>
      <c r="C70" s="23" t="s">
        <v>288</v>
      </c>
      <c r="D70" s="22" t="s">
        <v>18</v>
      </c>
      <c r="E70" s="24">
        <v>28.1</v>
      </c>
      <c r="F70" s="25"/>
      <c r="G70" s="25">
        <f t="shared" ref="G70:G74" si="8">+E70*F70</f>
        <v>0</v>
      </c>
    </row>
    <row r="71" spans="1:7" s="2" customFormat="1" ht="39">
      <c r="A71" s="22" t="s">
        <v>120</v>
      </c>
      <c r="B71" s="22"/>
      <c r="C71" s="23" t="s">
        <v>289</v>
      </c>
      <c r="D71" s="22" t="s">
        <v>18</v>
      </c>
      <c r="E71" s="24">
        <v>242.22</v>
      </c>
      <c r="F71" s="25"/>
      <c r="G71" s="25">
        <f t="shared" si="8"/>
        <v>0</v>
      </c>
    </row>
    <row r="72" spans="1:7" s="2" customFormat="1" ht="39">
      <c r="A72" s="26" t="s">
        <v>121</v>
      </c>
      <c r="B72" s="26"/>
      <c r="C72" s="27" t="s">
        <v>290</v>
      </c>
      <c r="D72" s="26" t="s">
        <v>59</v>
      </c>
      <c r="E72" s="24">
        <v>3</v>
      </c>
      <c r="F72" s="28"/>
      <c r="G72" s="25">
        <f t="shared" si="8"/>
        <v>0</v>
      </c>
    </row>
    <row r="73" spans="1:7" s="2" customFormat="1" ht="39">
      <c r="A73" s="26" t="s">
        <v>122</v>
      </c>
      <c r="B73" s="26"/>
      <c r="C73" s="27" t="s">
        <v>291</v>
      </c>
      <c r="D73" s="26" t="s">
        <v>59</v>
      </c>
      <c r="E73" s="24">
        <v>5</v>
      </c>
      <c r="F73" s="28"/>
      <c r="G73" s="25">
        <f t="shared" si="8"/>
        <v>0</v>
      </c>
    </row>
    <row r="74" spans="1:7" s="2" customFormat="1" ht="26">
      <c r="A74" s="26" t="s">
        <v>123</v>
      </c>
      <c r="B74" s="26"/>
      <c r="C74" s="27" t="s">
        <v>124</v>
      </c>
      <c r="D74" s="26" t="s">
        <v>21</v>
      </c>
      <c r="E74" s="24">
        <v>13.82</v>
      </c>
      <c r="F74" s="28"/>
      <c r="G74" s="25">
        <f t="shared" si="8"/>
        <v>0</v>
      </c>
    </row>
    <row r="75" spans="1:7" s="2" customFormat="1" ht="13">
      <c r="A75" s="14" t="s">
        <v>125</v>
      </c>
      <c r="B75" s="14"/>
      <c r="C75" s="15" t="s">
        <v>126</v>
      </c>
      <c r="D75" s="14"/>
      <c r="E75" s="16"/>
      <c r="F75" s="17"/>
      <c r="G75" s="17"/>
    </row>
    <row r="76" spans="1:7" s="2" customFormat="1" ht="13">
      <c r="A76" s="18" t="s">
        <v>127</v>
      </c>
      <c r="B76" s="18"/>
      <c r="C76" s="19" t="s">
        <v>128</v>
      </c>
      <c r="D76" s="18"/>
      <c r="E76" s="20"/>
      <c r="F76" s="21"/>
      <c r="G76" s="21"/>
    </row>
    <row r="77" spans="1:7" s="2" customFormat="1" ht="26">
      <c r="A77" s="22" t="s">
        <v>129</v>
      </c>
      <c r="B77" s="22"/>
      <c r="C77" s="23" t="s">
        <v>130</v>
      </c>
      <c r="D77" s="22" t="s">
        <v>59</v>
      </c>
      <c r="E77" s="24">
        <v>2</v>
      </c>
      <c r="F77" s="25"/>
      <c r="G77" s="25">
        <f t="shared" ref="G77:G88" si="9">+E77*F77</f>
        <v>0</v>
      </c>
    </row>
    <row r="78" spans="1:7" s="2" customFormat="1" ht="13">
      <c r="A78" s="22" t="s">
        <v>131</v>
      </c>
      <c r="B78" s="22"/>
      <c r="C78" s="23" t="s">
        <v>132</v>
      </c>
      <c r="D78" s="22" t="s">
        <v>18</v>
      </c>
      <c r="E78" s="24">
        <v>3</v>
      </c>
      <c r="F78" s="25"/>
      <c r="G78" s="25">
        <f t="shared" si="9"/>
        <v>0</v>
      </c>
    </row>
    <row r="79" spans="1:7" s="2" customFormat="1" ht="13">
      <c r="A79" s="22" t="s">
        <v>133</v>
      </c>
      <c r="B79" s="22"/>
      <c r="C79" s="23" t="s">
        <v>134</v>
      </c>
      <c r="D79" s="22" t="s">
        <v>18</v>
      </c>
      <c r="E79" s="24">
        <v>4</v>
      </c>
      <c r="F79" s="25"/>
      <c r="G79" s="25">
        <f t="shared" si="9"/>
        <v>0</v>
      </c>
    </row>
    <row r="80" spans="1:7" s="2" customFormat="1" ht="13">
      <c r="A80" s="22" t="s">
        <v>135</v>
      </c>
      <c r="B80" s="22"/>
      <c r="C80" s="23" t="s">
        <v>136</v>
      </c>
      <c r="D80" s="22" t="s">
        <v>59</v>
      </c>
      <c r="E80" s="24">
        <v>2</v>
      </c>
      <c r="F80" s="25"/>
      <c r="G80" s="25">
        <f t="shared" si="9"/>
        <v>0</v>
      </c>
    </row>
    <row r="81" spans="1:7" s="2" customFormat="1" ht="13">
      <c r="A81" s="22" t="s">
        <v>137</v>
      </c>
      <c r="B81" s="22"/>
      <c r="C81" s="23" t="s">
        <v>138</v>
      </c>
      <c r="D81" s="22" t="s">
        <v>59</v>
      </c>
      <c r="E81" s="24">
        <v>2</v>
      </c>
      <c r="F81" s="25"/>
      <c r="G81" s="25">
        <f t="shared" si="9"/>
        <v>0</v>
      </c>
    </row>
    <row r="82" spans="1:7" s="2" customFormat="1" ht="26">
      <c r="A82" s="22" t="s">
        <v>139</v>
      </c>
      <c r="B82" s="22"/>
      <c r="C82" s="23" t="s">
        <v>140</v>
      </c>
      <c r="D82" s="22" t="s">
        <v>59</v>
      </c>
      <c r="E82" s="24">
        <v>2</v>
      </c>
      <c r="F82" s="25"/>
      <c r="G82" s="25">
        <f t="shared" si="9"/>
        <v>0</v>
      </c>
    </row>
    <row r="83" spans="1:7" s="2" customFormat="1" ht="39">
      <c r="A83" s="22" t="s">
        <v>141</v>
      </c>
      <c r="B83" s="22"/>
      <c r="C83" s="23" t="s">
        <v>142</v>
      </c>
      <c r="D83" s="22" t="s">
        <v>59</v>
      </c>
      <c r="E83" s="24">
        <v>1</v>
      </c>
      <c r="F83" s="25"/>
      <c r="G83" s="25">
        <f t="shared" si="9"/>
        <v>0</v>
      </c>
    </row>
    <row r="84" spans="1:7" s="2" customFormat="1" ht="26">
      <c r="A84" s="22" t="s">
        <v>143</v>
      </c>
      <c r="B84" s="22"/>
      <c r="C84" s="23" t="s">
        <v>144</v>
      </c>
      <c r="D84" s="22" t="s">
        <v>59</v>
      </c>
      <c r="E84" s="24">
        <v>4</v>
      </c>
      <c r="F84" s="25"/>
      <c r="G84" s="25">
        <f t="shared" si="9"/>
        <v>0</v>
      </c>
    </row>
    <row r="85" spans="1:7" s="2" customFormat="1" ht="13">
      <c r="A85" s="22" t="s">
        <v>145</v>
      </c>
      <c r="B85" s="22"/>
      <c r="C85" s="23" t="s">
        <v>146</v>
      </c>
      <c r="D85" s="22" t="s">
        <v>59</v>
      </c>
      <c r="E85" s="24">
        <v>1</v>
      </c>
      <c r="F85" s="25"/>
      <c r="G85" s="25">
        <f t="shared" si="9"/>
        <v>0</v>
      </c>
    </row>
    <row r="86" spans="1:7" s="2" customFormat="1" ht="26">
      <c r="A86" s="22" t="s">
        <v>147</v>
      </c>
      <c r="B86" s="22"/>
      <c r="C86" s="23" t="s">
        <v>148</v>
      </c>
      <c r="D86" s="22" t="s">
        <v>149</v>
      </c>
      <c r="E86" s="24">
        <v>1</v>
      </c>
      <c r="F86" s="25"/>
      <c r="G86" s="25">
        <f t="shared" si="9"/>
        <v>0</v>
      </c>
    </row>
    <row r="87" spans="1:7" s="2" customFormat="1" ht="78">
      <c r="A87" s="22" t="s">
        <v>150</v>
      </c>
      <c r="B87" s="22"/>
      <c r="C87" s="23" t="s">
        <v>151</v>
      </c>
      <c r="D87" s="22" t="s">
        <v>59</v>
      </c>
      <c r="E87" s="24">
        <v>1</v>
      </c>
      <c r="F87" s="25"/>
      <c r="G87" s="25">
        <f t="shared" si="9"/>
        <v>0</v>
      </c>
    </row>
    <row r="88" spans="1:7" s="2" customFormat="1" ht="26">
      <c r="A88" s="22" t="s">
        <v>152</v>
      </c>
      <c r="B88" s="22"/>
      <c r="C88" s="23" t="s">
        <v>153</v>
      </c>
      <c r="D88" s="22" t="s">
        <v>59</v>
      </c>
      <c r="E88" s="24">
        <v>1</v>
      </c>
      <c r="F88" s="25"/>
      <c r="G88" s="25">
        <f t="shared" si="9"/>
        <v>0</v>
      </c>
    </row>
    <row r="89" spans="1:7" s="2" customFormat="1" ht="13">
      <c r="A89" s="18" t="s">
        <v>154</v>
      </c>
      <c r="B89" s="18"/>
      <c r="C89" s="19" t="s">
        <v>155</v>
      </c>
      <c r="D89" s="18"/>
      <c r="E89" s="20"/>
      <c r="F89" s="21"/>
      <c r="G89" s="21"/>
    </row>
    <row r="90" spans="1:7" s="2" customFormat="1" ht="26">
      <c r="A90" s="22" t="s">
        <v>156</v>
      </c>
      <c r="B90" s="22"/>
      <c r="C90" s="23" t="s">
        <v>157</v>
      </c>
      <c r="D90" s="22" t="s">
        <v>149</v>
      </c>
      <c r="E90" s="24">
        <v>2</v>
      </c>
      <c r="F90" s="25"/>
      <c r="G90" s="25">
        <f t="shared" ref="G90:G91" si="10">+E90*F90</f>
        <v>0</v>
      </c>
    </row>
    <row r="91" spans="1:7" s="2" customFormat="1" ht="26">
      <c r="A91" s="22" t="s">
        <v>158</v>
      </c>
      <c r="B91" s="22"/>
      <c r="C91" s="23" t="s">
        <v>159</v>
      </c>
      <c r="D91" s="22" t="s">
        <v>149</v>
      </c>
      <c r="E91" s="24">
        <v>1</v>
      </c>
      <c r="F91" s="25"/>
      <c r="G91" s="25">
        <f t="shared" si="10"/>
        <v>0</v>
      </c>
    </row>
    <row r="92" spans="1:7" s="2" customFormat="1" ht="13">
      <c r="A92" s="29" t="s">
        <v>160</v>
      </c>
      <c r="B92" s="29"/>
      <c r="C92" s="30" t="s">
        <v>161</v>
      </c>
      <c r="D92" s="29"/>
      <c r="E92" s="31"/>
      <c r="F92" s="32"/>
      <c r="G92" s="32"/>
    </row>
    <row r="93" spans="1:7" s="2" customFormat="1" ht="13">
      <c r="A93" s="18" t="s">
        <v>162</v>
      </c>
      <c r="B93" s="18"/>
      <c r="C93" s="19" t="s">
        <v>163</v>
      </c>
      <c r="D93" s="18"/>
      <c r="E93" s="20"/>
      <c r="F93" s="21"/>
      <c r="G93" s="21"/>
    </row>
    <row r="94" spans="1:7" s="2" customFormat="1" ht="65">
      <c r="A94" s="33" t="s">
        <v>164</v>
      </c>
      <c r="B94" s="33"/>
      <c r="C94" s="34" t="s">
        <v>165</v>
      </c>
      <c r="D94" s="33" t="s">
        <v>59</v>
      </c>
      <c r="E94" s="35">
        <v>1</v>
      </c>
      <c r="F94" s="36"/>
      <c r="G94" s="25">
        <f t="shared" ref="G94:G96" si="11">+E94*F94</f>
        <v>0</v>
      </c>
    </row>
    <row r="95" spans="1:7" s="2" customFormat="1" ht="52">
      <c r="A95" s="33" t="s">
        <v>166</v>
      </c>
      <c r="B95" s="33"/>
      <c r="C95" s="34" t="s">
        <v>167</v>
      </c>
      <c r="D95" s="33" t="s">
        <v>59</v>
      </c>
      <c r="E95" s="35">
        <v>1</v>
      </c>
      <c r="F95" s="36"/>
      <c r="G95" s="25">
        <f t="shared" si="11"/>
        <v>0</v>
      </c>
    </row>
    <row r="96" spans="1:7" s="2" customFormat="1" ht="39">
      <c r="A96" s="22" t="s">
        <v>168</v>
      </c>
      <c r="B96" s="22"/>
      <c r="C96" s="23" t="s">
        <v>169</v>
      </c>
      <c r="D96" s="22" t="s">
        <v>59</v>
      </c>
      <c r="E96" s="24">
        <v>1</v>
      </c>
      <c r="F96" s="25"/>
      <c r="G96" s="25">
        <f t="shared" si="11"/>
        <v>0</v>
      </c>
    </row>
    <row r="97" spans="1:7" s="2" customFormat="1" ht="13">
      <c r="A97" s="37" t="s">
        <v>170</v>
      </c>
      <c r="B97" s="37"/>
      <c r="C97" s="38" t="s">
        <v>171</v>
      </c>
      <c r="D97" s="37" t="s">
        <v>172</v>
      </c>
      <c r="E97" s="39"/>
      <c r="F97" s="40"/>
      <c r="G97" s="21"/>
    </row>
    <row r="98" spans="1:7" s="2" customFormat="1" ht="39">
      <c r="A98" s="33" t="s">
        <v>173</v>
      </c>
      <c r="B98" s="33"/>
      <c r="C98" s="34" t="s">
        <v>174</v>
      </c>
      <c r="D98" s="33" t="s">
        <v>18</v>
      </c>
      <c r="E98" s="35">
        <v>20</v>
      </c>
      <c r="F98" s="36"/>
      <c r="G98" s="25">
        <f t="shared" ref="G98:G104" si="12">+E98*F98</f>
        <v>0</v>
      </c>
    </row>
    <row r="99" spans="1:7" s="2" customFormat="1" ht="26">
      <c r="A99" s="33" t="s">
        <v>175</v>
      </c>
      <c r="B99" s="33"/>
      <c r="C99" s="34" t="s">
        <v>176</v>
      </c>
      <c r="D99" s="33" t="s">
        <v>18</v>
      </c>
      <c r="E99" s="35">
        <v>47</v>
      </c>
      <c r="F99" s="36"/>
      <c r="G99" s="25">
        <f t="shared" si="12"/>
        <v>0</v>
      </c>
    </row>
    <row r="100" spans="1:7" s="2" customFormat="1" ht="39">
      <c r="A100" s="33" t="s">
        <v>177</v>
      </c>
      <c r="B100" s="33"/>
      <c r="C100" s="34" t="s">
        <v>178</v>
      </c>
      <c r="D100" s="33" t="s">
        <v>68</v>
      </c>
      <c r="E100" s="35">
        <v>22.79</v>
      </c>
      <c r="F100" s="36"/>
      <c r="G100" s="25">
        <f t="shared" si="12"/>
        <v>0</v>
      </c>
    </row>
    <row r="101" spans="1:7" s="2" customFormat="1" ht="39">
      <c r="A101" s="33" t="s">
        <v>179</v>
      </c>
      <c r="B101" s="33"/>
      <c r="C101" s="34" t="s">
        <v>180</v>
      </c>
      <c r="D101" s="33" t="s">
        <v>149</v>
      </c>
      <c r="E101" s="35">
        <v>1</v>
      </c>
      <c r="F101" s="36"/>
      <c r="G101" s="25">
        <f t="shared" si="12"/>
        <v>0</v>
      </c>
    </row>
    <row r="102" spans="1:7" s="2" customFormat="1" ht="39">
      <c r="A102" s="33" t="s">
        <v>181</v>
      </c>
      <c r="B102" s="33"/>
      <c r="C102" s="34" t="s">
        <v>182</v>
      </c>
      <c r="D102" s="33" t="s">
        <v>149</v>
      </c>
      <c r="E102" s="35">
        <v>1</v>
      </c>
      <c r="F102" s="36"/>
      <c r="G102" s="25">
        <f t="shared" si="12"/>
        <v>0</v>
      </c>
    </row>
    <row r="103" spans="1:7" s="2" customFormat="1" ht="52">
      <c r="A103" s="33" t="s">
        <v>183</v>
      </c>
      <c r="B103" s="33"/>
      <c r="C103" s="34" t="s">
        <v>184</v>
      </c>
      <c r="D103" s="33" t="s">
        <v>149</v>
      </c>
      <c r="E103" s="35">
        <v>1</v>
      </c>
      <c r="F103" s="36"/>
      <c r="G103" s="25">
        <f t="shared" si="12"/>
        <v>0</v>
      </c>
    </row>
    <row r="104" spans="1:7" s="2" customFormat="1" ht="65">
      <c r="A104" s="33" t="s">
        <v>185</v>
      </c>
      <c r="B104" s="33"/>
      <c r="C104" s="34" t="s">
        <v>186</v>
      </c>
      <c r="D104" s="33" t="s">
        <v>59</v>
      </c>
      <c r="E104" s="35">
        <v>3</v>
      </c>
      <c r="F104" s="36"/>
      <c r="G104" s="25">
        <f t="shared" si="12"/>
        <v>0</v>
      </c>
    </row>
    <row r="105" spans="1:7" s="2" customFormat="1" ht="13">
      <c r="A105" s="37" t="s">
        <v>187</v>
      </c>
      <c r="B105" s="37"/>
      <c r="C105" s="38" t="s">
        <v>188</v>
      </c>
      <c r="D105" s="37" t="s">
        <v>172</v>
      </c>
      <c r="E105" s="39"/>
      <c r="F105" s="40"/>
      <c r="G105" s="21"/>
    </row>
    <row r="106" spans="1:7" s="2" customFormat="1" ht="39">
      <c r="A106" s="33" t="s">
        <v>189</v>
      </c>
      <c r="B106" s="33"/>
      <c r="C106" s="34" t="s">
        <v>190</v>
      </c>
      <c r="D106" s="33" t="s">
        <v>59</v>
      </c>
      <c r="E106" s="35">
        <v>1</v>
      </c>
      <c r="F106" s="36"/>
      <c r="G106" s="25">
        <f t="shared" ref="G106:G107" si="13">+E106*F106</f>
        <v>0</v>
      </c>
    </row>
    <row r="107" spans="1:7" s="2" customFormat="1" ht="65">
      <c r="A107" s="33" t="s">
        <v>191</v>
      </c>
      <c r="B107" s="33"/>
      <c r="C107" s="34" t="s">
        <v>192</v>
      </c>
      <c r="D107" s="33" t="s">
        <v>59</v>
      </c>
      <c r="E107" s="35">
        <v>1</v>
      </c>
      <c r="F107" s="36"/>
      <c r="G107" s="25">
        <f t="shared" si="13"/>
        <v>0</v>
      </c>
    </row>
    <row r="108" spans="1:7" s="2" customFormat="1" ht="13">
      <c r="A108" s="37" t="s">
        <v>193</v>
      </c>
      <c r="B108" s="37"/>
      <c r="C108" s="38" t="s">
        <v>194</v>
      </c>
      <c r="D108" s="37" t="s">
        <v>172</v>
      </c>
      <c r="E108" s="39"/>
      <c r="F108" s="40"/>
      <c r="G108" s="21"/>
    </row>
    <row r="109" spans="1:7" s="2" customFormat="1" ht="52">
      <c r="A109" s="33" t="s">
        <v>195</v>
      </c>
      <c r="B109" s="33"/>
      <c r="C109" s="34" t="s">
        <v>196</v>
      </c>
      <c r="D109" s="33" t="s">
        <v>59</v>
      </c>
      <c r="E109" s="35">
        <v>1</v>
      </c>
      <c r="F109" s="36"/>
      <c r="G109" s="25">
        <f t="shared" ref="G109:G112" si="14">+E109*F109</f>
        <v>0</v>
      </c>
    </row>
    <row r="110" spans="1:7" s="2" customFormat="1" ht="39">
      <c r="A110" s="33" t="s">
        <v>197</v>
      </c>
      <c r="B110" s="33"/>
      <c r="C110" s="34" t="s">
        <v>198</v>
      </c>
      <c r="D110" s="33" t="s">
        <v>59</v>
      </c>
      <c r="E110" s="35">
        <v>1</v>
      </c>
      <c r="F110" s="36"/>
      <c r="G110" s="25">
        <f t="shared" si="14"/>
        <v>0</v>
      </c>
    </row>
    <row r="111" spans="1:7" s="2" customFormat="1" ht="52">
      <c r="A111" s="33" t="s">
        <v>199</v>
      </c>
      <c r="B111" s="33"/>
      <c r="C111" s="34" t="s">
        <v>200</v>
      </c>
      <c r="D111" s="33" t="s">
        <v>149</v>
      </c>
      <c r="E111" s="35">
        <v>1</v>
      </c>
      <c r="F111" s="36"/>
      <c r="G111" s="25">
        <f t="shared" si="14"/>
        <v>0</v>
      </c>
    </row>
    <row r="112" spans="1:7" s="2" customFormat="1" ht="26">
      <c r="A112" s="33" t="s">
        <v>201</v>
      </c>
      <c r="B112" s="33"/>
      <c r="C112" s="34" t="s">
        <v>202</v>
      </c>
      <c r="D112" s="33" t="s">
        <v>59</v>
      </c>
      <c r="E112" s="35">
        <v>1</v>
      </c>
      <c r="F112" s="36"/>
      <c r="G112" s="25">
        <f t="shared" si="14"/>
        <v>0</v>
      </c>
    </row>
    <row r="113" spans="1:7" s="2" customFormat="1" ht="13">
      <c r="A113" s="37" t="s">
        <v>203</v>
      </c>
      <c r="B113" s="37"/>
      <c r="C113" s="38" t="s">
        <v>204</v>
      </c>
      <c r="D113" s="37" t="s">
        <v>172</v>
      </c>
      <c r="E113" s="39"/>
      <c r="F113" s="40"/>
      <c r="G113" s="21"/>
    </row>
    <row r="114" spans="1:7" s="2" customFormat="1" ht="39">
      <c r="A114" s="33" t="s">
        <v>205</v>
      </c>
      <c r="B114" s="33"/>
      <c r="C114" s="34" t="s">
        <v>206</v>
      </c>
      <c r="D114" s="33" t="s">
        <v>59</v>
      </c>
      <c r="E114" s="35">
        <v>1</v>
      </c>
      <c r="F114" s="36"/>
      <c r="G114" s="25">
        <f t="shared" ref="G114:G118" si="15">+E114*F114</f>
        <v>0</v>
      </c>
    </row>
    <row r="115" spans="1:7" s="2" customFormat="1" ht="52">
      <c r="A115" s="33" t="s">
        <v>207</v>
      </c>
      <c r="B115" s="33"/>
      <c r="C115" s="34" t="s">
        <v>208</v>
      </c>
      <c r="D115" s="33" t="s">
        <v>59</v>
      </c>
      <c r="E115" s="35">
        <v>1</v>
      </c>
      <c r="F115" s="36"/>
      <c r="G115" s="25">
        <f t="shared" si="15"/>
        <v>0</v>
      </c>
    </row>
    <row r="116" spans="1:7" s="2" customFormat="1" ht="39">
      <c r="A116" s="33" t="s">
        <v>209</v>
      </c>
      <c r="B116" s="33"/>
      <c r="C116" s="34" t="s">
        <v>210</v>
      </c>
      <c r="D116" s="33" t="s">
        <v>59</v>
      </c>
      <c r="E116" s="35">
        <v>1</v>
      </c>
      <c r="F116" s="36"/>
      <c r="G116" s="25">
        <f t="shared" si="15"/>
        <v>0</v>
      </c>
    </row>
    <row r="117" spans="1:7" s="2" customFormat="1" ht="52">
      <c r="A117" s="33" t="s">
        <v>211</v>
      </c>
      <c r="B117" s="33"/>
      <c r="C117" s="34" t="s">
        <v>212</v>
      </c>
      <c r="D117" s="33" t="s">
        <v>59</v>
      </c>
      <c r="E117" s="35">
        <v>1</v>
      </c>
      <c r="F117" s="36"/>
      <c r="G117" s="25">
        <f t="shared" si="15"/>
        <v>0</v>
      </c>
    </row>
    <row r="118" spans="1:7" s="2" customFormat="1" ht="52">
      <c r="A118" s="33" t="s">
        <v>213</v>
      </c>
      <c r="B118" s="33"/>
      <c r="C118" s="34" t="s">
        <v>214</v>
      </c>
      <c r="D118" s="33" t="s">
        <v>59</v>
      </c>
      <c r="E118" s="35">
        <v>1</v>
      </c>
      <c r="F118" s="36"/>
      <c r="G118" s="25">
        <f t="shared" si="15"/>
        <v>0</v>
      </c>
    </row>
    <row r="119" spans="1:7" s="2" customFormat="1" ht="13">
      <c r="A119" s="37" t="s">
        <v>215</v>
      </c>
      <c r="B119" s="37"/>
      <c r="C119" s="38" t="s">
        <v>216</v>
      </c>
      <c r="D119" s="37" t="s">
        <v>172</v>
      </c>
      <c r="E119" s="39"/>
      <c r="F119" s="40"/>
      <c r="G119" s="21"/>
    </row>
    <row r="120" spans="1:7" s="2" customFormat="1" ht="52">
      <c r="A120" s="33" t="s">
        <v>217</v>
      </c>
      <c r="B120" s="33"/>
      <c r="C120" s="34" t="s">
        <v>218</v>
      </c>
      <c r="D120" s="33" t="s">
        <v>18</v>
      </c>
      <c r="E120" s="35">
        <v>6</v>
      </c>
      <c r="F120" s="36"/>
      <c r="G120" s="25">
        <f t="shared" ref="G120:G133" si="16">+E120*F120</f>
        <v>0</v>
      </c>
    </row>
    <row r="121" spans="1:7" s="2" customFormat="1" ht="52">
      <c r="A121" s="33" t="s">
        <v>219</v>
      </c>
      <c r="B121" s="33"/>
      <c r="C121" s="34" t="s">
        <v>220</v>
      </c>
      <c r="D121" s="33" t="s">
        <v>18</v>
      </c>
      <c r="E121" s="35">
        <v>3</v>
      </c>
      <c r="F121" s="36"/>
      <c r="G121" s="25">
        <f t="shared" si="16"/>
        <v>0</v>
      </c>
    </row>
    <row r="122" spans="1:7" s="2" customFormat="1" ht="52">
      <c r="A122" s="33" t="s">
        <v>221</v>
      </c>
      <c r="B122" s="33"/>
      <c r="C122" s="34" t="s">
        <v>222</v>
      </c>
      <c r="D122" s="33" t="s">
        <v>18</v>
      </c>
      <c r="E122" s="35">
        <v>6</v>
      </c>
      <c r="F122" s="36"/>
      <c r="G122" s="25">
        <f t="shared" si="16"/>
        <v>0</v>
      </c>
    </row>
    <row r="123" spans="1:7" s="2" customFormat="1" ht="52">
      <c r="A123" s="33" t="s">
        <v>223</v>
      </c>
      <c r="B123" s="33"/>
      <c r="C123" s="34" t="s">
        <v>224</v>
      </c>
      <c r="D123" s="33" t="s">
        <v>18</v>
      </c>
      <c r="E123" s="35">
        <v>3</v>
      </c>
      <c r="F123" s="36"/>
      <c r="G123" s="25">
        <f t="shared" si="16"/>
        <v>0</v>
      </c>
    </row>
    <row r="124" spans="1:7" s="2" customFormat="1" ht="52">
      <c r="A124" s="33" t="s">
        <v>225</v>
      </c>
      <c r="B124" s="33"/>
      <c r="C124" s="34" t="s">
        <v>226</v>
      </c>
      <c r="D124" s="33" t="s">
        <v>18</v>
      </c>
      <c r="E124" s="35">
        <v>2</v>
      </c>
      <c r="F124" s="36"/>
      <c r="G124" s="25">
        <f t="shared" si="16"/>
        <v>0</v>
      </c>
    </row>
    <row r="125" spans="1:7" s="2" customFormat="1" ht="52">
      <c r="A125" s="33" t="s">
        <v>227</v>
      </c>
      <c r="B125" s="33"/>
      <c r="C125" s="34" t="s">
        <v>228</v>
      </c>
      <c r="D125" s="33" t="s">
        <v>18</v>
      </c>
      <c r="E125" s="35">
        <v>2</v>
      </c>
      <c r="F125" s="36"/>
      <c r="G125" s="25">
        <f t="shared" si="16"/>
        <v>0</v>
      </c>
    </row>
    <row r="126" spans="1:7" s="2" customFormat="1" ht="52">
      <c r="A126" s="33" t="s">
        <v>229</v>
      </c>
      <c r="B126" s="33"/>
      <c r="C126" s="34" t="s">
        <v>230</v>
      </c>
      <c r="D126" s="33" t="s">
        <v>18</v>
      </c>
      <c r="E126" s="35">
        <v>2</v>
      </c>
      <c r="F126" s="36"/>
      <c r="G126" s="25">
        <f t="shared" si="16"/>
        <v>0</v>
      </c>
    </row>
    <row r="127" spans="1:7" s="2" customFormat="1" ht="65">
      <c r="A127" s="33" t="s">
        <v>231</v>
      </c>
      <c r="B127" s="33"/>
      <c r="C127" s="34" t="s">
        <v>232</v>
      </c>
      <c r="D127" s="33" t="s">
        <v>18</v>
      </c>
      <c r="E127" s="35">
        <v>2</v>
      </c>
      <c r="F127" s="36"/>
      <c r="G127" s="25">
        <f t="shared" si="16"/>
        <v>0</v>
      </c>
    </row>
    <row r="128" spans="1:7" s="2" customFormat="1" ht="65">
      <c r="A128" s="33" t="s">
        <v>233</v>
      </c>
      <c r="B128" s="33"/>
      <c r="C128" s="34" t="s">
        <v>234</v>
      </c>
      <c r="D128" s="33" t="s">
        <v>18</v>
      </c>
      <c r="E128" s="35">
        <v>17</v>
      </c>
      <c r="F128" s="36"/>
      <c r="G128" s="25">
        <f t="shared" si="16"/>
        <v>0</v>
      </c>
    </row>
    <row r="129" spans="1:7" s="2" customFormat="1" ht="65">
      <c r="A129" s="33" t="s">
        <v>235</v>
      </c>
      <c r="B129" s="33"/>
      <c r="C129" s="34" t="s">
        <v>236</v>
      </c>
      <c r="D129" s="33" t="s">
        <v>18</v>
      </c>
      <c r="E129" s="35">
        <v>3</v>
      </c>
      <c r="F129" s="36"/>
      <c r="G129" s="25">
        <f t="shared" si="16"/>
        <v>0</v>
      </c>
    </row>
    <row r="130" spans="1:7" s="2" customFormat="1" ht="65">
      <c r="A130" s="33" t="s">
        <v>237</v>
      </c>
      <c r="B130" s="33"/>
      <c r="C130" s="34" t="s">
        <v>238</v>
      </c>
      <c r="D130" s="33" t="s">
        <v>18</v>
      </c>
      <c r="E130" s="35">
        <v>17</v>
      </c>
      <c r="F130" s="36"/>
      <c r="G130" s="25">
        <f t="shared" si="16"/>
        <v>0</v>
      </c>
    </row>
    <row r="131" spans="1:7" s="2" customFormat="1" ht="65">
      <c r="A131" s="33" t="s">
        <v>239</v>
      </c>
      <c r="B131" s="33"/>
      <c r="C131" s="34" t="s">
        <v>240</v>
      </c>
      <c r="D131" s="33" t="s">
        <v>18</v>
      </c>
      <c r="E131" s="35">
        <v>3</v>
      </c>
      <c r="F131" s="36"/>
      <c r="G131" s="25">
        <f t="shared" si="16"/>
        <v>0</v>
      </c>
    </row>
    <row r="132" spans="1:7" s="2" customFormat="1" ht="52">
      <c r="A132" s="33" t="s">
        <v>241</v>
      </c>
      <c r="B132" s="33"/>
      <c r="C132" s="34" t="s">
        <v>242</v>
      </c>
      <c r="D132" s="33" t="s">
        <v>243</v>
      </c>
      <c r="E132" s="35">
        <v>2</v>
      </c>
      <c r="F132" s="36"/>
      <c r="G132" s="25">
        <f t="shared" si="16"/>
        <v>0</v>
      </c>
    </row>
    <row r="133" spans="1:7" s="2" customFormat="1" ht="52">
      <c r="A133" s="33" t="s">
        <v>244</v>
      </c>
      <c r="B133" s="33"/>
      <c r="C133" s="34" t="s">
        <v>245</v>
      </c>
      <c r="D133" s="33" t="s">
        <v>243</v>
      </c>
      <c r="E133" s="35">
        <v>1</v>
      </c>
      <c r="F133" s="36"/>
      <c r="G133" s="25">
        <f t="shared" si="16"/>
        <v>0</v>
      </c>
    </row>
    <row r="134" spans="1:7" s="2" customFormat="1" ht="13">
      <c r="A134" s="37" t="s">
        <v>246</v>
      </c>
      <c r="B134" s="37"/>
      <c r="C134" s="38" t="s">
        <v>247</v>
      </c>
      <c r="D134" s="37" t="s">
        <v>172</v>
      </c>
      <c r="E134" s="39"/>
      <c r="F134" s="40"/>
      <c r="G134" s="21"/>
    </row>
    <row r="135" spans="1:7" s="2" customFormat="1" ht="52">
      <c r="A135" s="33" t="s">
        <v>248</v>
      </c>
      <c r="B135" s="33"/>
      <c r="C135" s="34" t="s">
        <v>249</v>
      </c>
      <c r="D135" s="33" t="s">
        <v>59</v>
      </c>
      <c r="E135" s="35">
        <v>3</v>
      </c>
      <c r="F135" s="36"/>
      <c r="G135" s="25">
        <f t="shared" ref="G135:G138" si="17">+E135*F135</f>
        <v>0</v>
      </c>
    </row>
    <row r="136" spans="1:7" s="2" customFormat="1" ht="52">
      <c r="A136" s="33" t="s">
        <v>250</v>
      </c>
      <c r="B136" s="33"/>
      <c r="C136" s="34" t="s">
        <v>251</v>
      </c>
      <c r="D136" s="33" t="s">
        <v>59</v>
      </c>
      <c r="E136" s="35">
        <v>2</v>
      </c>
      <c r="F136" s="36"/>
      <c r="G136" s="25">
        <f t="shared" si="17"/>
        <v>0</v>
      </c>
    </row>
    <row r="137" spans="1:7" s="2" customFormat="1" ht="52">
      <c r="A137" s="33" t="s">
        <v>252</v>
      </c>
      <c r="B137" s="33"/>
      <c r="C137" s="34" t="s">
        <v>253</v>
      </c>
      <c r="D137" s="33" t="s">
        <v>59</v>
      </c>
      <c r="E137" s="35">
        <v>2</v>
      </c>
      <c r="F137" s="36"/>
      <c r="G137" s="25">
        <f t="shared" si="17"/>
        <v>0</v>
      </c>
    </row>
    <row r="138" spans="1:7" s="2" customFormat="1" ht="52">
      <c r="A138" s="33" t="s">
        <v>254</v>
      </c>
      <c r="B138" s="33"/>
      <c r="C138" s="34" t="s">
        <v>255</v>
      </c>
      <c r="D138" s="33" t="s">
        <v>59</v>
      </c>
      <c r="E138" s="35">
        <v>1</v>
      </c>
      <c r="F138" s="36"/>
      <c r="G138" s="25">
        <f t="shared" si="17"/>
        <v>0</v>
      </c>
    </row>
    <row r="139" spans="1:7" s="2" customFormat="1" ht="13">
      <c r="A139" s="14" t="s">
        <v>256</v>
      </c>
      <c r="B139" s="14"/>
      <c r="C139" s="15" t="s">
        <v>257</v>
      </c>
      <c r="D139" s="14"/>
      <c r="E139" s="16"/>
      <c r="F139" s="17"/>
      <c r="G139" s="17"/>
    </row>
    <row r="140" spans="1:7" s="2" customFormat="1" ht="13">
      <c r="A140" s="18" t="s">
        <v>258</v>
      </c>
      <c r="B140" s="18"/>
      <c r="C140" s="19" t="s">
        <v>259</v>
      </c>
      <c r="D140" s="18"/>
      <c r="E140" s="20"/>
      <c r="F140" s="21"/>
      <c r="G140" s="21"/>
    </row>
    <row r="141" spans="1:7" s="2" customFormat="1" ht="52">
      <c r="A141" s="22" t="s">
        <v>260</v>
      </c>
      <c r="B141" s="22"/>
      <c r="C141" s="23" t="s">
        <v>261</v>
      </c>
      <c r="D141" s="22" t="s">
        <v>18</v>
      </c>
      <c r="E141" s="24">
        <v>206.58</v>
      </c>
      <c r="F141" s="25"/>
      <c r="G141" s="25">
        <f t="shared" ref="G141:G150" si="18">+E141*F141</f>
        <v>0</v>
      </c>
    </row>
    <row r="142" spans="1:7" s="2" customFormat="1" ht="52">
      <c r="A142" s="22" t="s">
        <v>262</v>
      </c>
      <c r="B142" s="22"/>
      <c r="C142" s="23" t="s">
        <v>263</v>
      </c>
      <c r="D142" s="22" t="s">
        <v>31</v>
      </c>
      <c r="E142" s="24">
        <v>166.06</v>
      </c>
      <c r="F142" s="25"/>
      <c r="G142" s="25">
        <f t="shared" si="18"/>
        <v>0</v>
      </c>
    </row>
    <row r="143" spans="1:7" s="2" customFormat="1" ht="13">
      <c r="A143" s="18" t="s">
        <v>264</v>
      </c>
      <c r="B143" s="18"/>
      <c r="C143" s="19" t="s">
        <v>265</v>
      </c>
      <c r="D143" s="18"/>
      <c r="E143" s="20"/>
      <c r="F143" s="21"/>
      <c r="G143" s="21"/>
    </row>
    <row r="144" spans="1:7" s="2" customFormat="1" ht="13">
      <c r="A144" s="22" t="s">
        <v>266</v>
      </c>
      <c r="B144" s="22"/>
      <c r="C144" s="23" t="s">
        <v>267</v>
      </c>
      <c r="D144" s="22" t="s">
        <v>31</v>
      </c>
      <c r="E144" s="24">
        <v>1951.34</v>
      </c>
      <c r="F144" s="25"/>
      <c r="G144" s="25">
        <f t="shared" si="18"/>
        <v>0</v>
      </c>
    </row>
    <row r="145" spans="1:7" s="2" customFormat="1" ht="52">
      <c r="A145" s="22" t="s">
        <v>268</v>
      </c>
      <c r="B145" s="22"/>
      <c r="C145" s="23" t="s">
        <v>269</v>
      </c>
      <c r="D145" s="22" t="s">
        <v>31</v>
      </c>
      <c r="E145" s="24">
        <v>1781.7</v>
      </c>
      <c r="F145" s="25"/>
      <c r="G145" s="25">
        <f t="shared" si="18"/>
        <v>0</v>
      </c>
    </row>
    <row r="146" spans="1:7" s="2" customFormat="1" ht="52">
      <c r="A146" s="22" t="s">
        <v>270</v>
      </c>
      <c r="B146" s="22"/>
      <c r="C146" s="23" t="s">
        <v>271</v>
      </c>
      <c r="D146" s="22" t="s">
        <v>31</v>
      </c>
      <c r="E146" s="24">
        <v>1781.7</v>
      </c>
      <c r="F146" s="25"/>
      <c r="G146" s="25">
        <f t="shared" si="18"/>
        <v>0</v>
      </c>
    </row>
    <row r="147" spans="1:7" s="2" customFormat="1" ht="52">
      <c r="A147" s="22" t="s">
        <v>272</v>
      </c>
      <c r="B147" s="22"/>
      <c r="C147" s="23" t="s">
        <v>273</v>
      </c>
      <c r="D147" s="22" t="s">
        <v>31</v>
      </c>
      <c r="E147" s="24">
        <v>169.64</v>
      </c>
      <c r="F147" s="25"/>
      <c r="G147" s="25">
        <f t="shared" si="18"/>
        <v>0</v>
      </c>
    </row>
    <row r="148" spans="1:7" s="2" customFormat="1" ht="39">
      <c r="A148" s="22" t="s">
        <v>274</v>
      </c>
      <c r="B148" s="22"/>
      <c r="C148" s="23" t="s">
        <v>275</v>
      </c>
      <c r="D148" s="22" t="s">
        <v>18</v>
      </c>
      <c r="E148" s="24">
        <v>77.05</v>
      </c>
      <c r="F148" s="25"/>
      <c r="G148" s="25">
        <f t="shared" si="18"/>
        <v>0</v>
      </c>
    </row>
    <row r="149" spans="1:7" s="2" customFormat="1" ht="13">
      <c r="A149" s="18" t="s">
        <v>276</v>
      </c>
      <c r="B149" s="18"/>
      <c r="C149" s="19" t="s">
        <v>277</v>
      </c>
      <c r="D149" s="18"/>
      <c r="E149" s="20"/>
      <c r="F149" s="21"/>
      <c r="G149" s="21"/>
    </row>
    <row r="150" spans="1:7" s="2" customFormat="1" ht="26">
      <c r="A150" s="22" t="s">
        <v>278</v>
      </c>
      <c r="B150" s="22"/>
      <c r="C150" s="23" t="s">
        <v>279</v>
      </c>
      <c r="D150" s="22" t="s">
        <v>18</v>
      </c>
      <c r="E150" s="24">
        <v>13</v>
      </c>
      <c r="F150" s="25"/>
      <c r="G150" s="25">
        <f t="shared" si="18"/>
        <v>0</v>
      </c>
    </row>
    <row r="151" spans="1:7" s="2" customFormat="1" ht="13">
      <c r="A151" s="41"/>
      <c r="B151" s="41"/>
      <c r="C151" s="42"/>
      <c r="D151" s="41"/>
      <c r="E151" s="43"/>
      <c r="F151" s="44"/>
      <c r="G151" s="44"/>
    </row>
    <row r="152" spans="1:7" s="2" customFormat="1" ht="13">
      <c r="A152" s="45"/>
      <c r="B152" s="45"/>
      <c r="C152" s="46"/>
      <c r="D152" s="45"/>
      <c r="E152" s="47"/>
      <c r="F152" s="48" t="s">
        <v>280</v>
      </c>
      <c r="G152" s="49">
        <f>SUBTOTAL(9,G11:G150)</f>
        <v>0</v>
      </c>
    </row>
    <row r="153" spans="1:7" s="2" customFormat="1" ht="13">
      <c r="A153" s="45"/>
      <c r="B153" s="45"/>
      <c r="C153" s="46"/>
      <c r="D153" s="45"/>
      <c r="E153" s="47"/>
      <c r="F153" s="48" t="s">
        <v>281</v>
      </c>
      <c r="G153" s="49">
        <f>+G152*0.16</f>
        <v>0</v>
      </c>
    </row>
    <row r="154" spans="1:7" s="2" customFormat="1" ht="13">
      <c r="A154" s="45"/>
      <c r="B154" s="45"/>
      <c r="C154" s="46"/>
      <c r="D154" s="45"/>
      <c r="E154" s="47"/>
      <c r="F154" s="48" t="s">
        <v>282</v>
      </c>
      <c r="G154" s="49">
        <f>SUM(G152:G153)</f>
        <v>0</v>
      </c>
    </row>
  </sheetData>
  <mergeCells count="8">
    <mergeCell ref="B7:G7"/>
    <mergeCell ref="B9:C9"/>
    <mergeCell ref="A8:G8"/>
    <mergeCell ref="C6:F6"/>
    <mergeCell ref="A4:G4"/>
    <mergeCell ref="A3:G3"/>
    <mergeCell ref="C2:G2"/>
    <mergeCell ref="A1:G1"/>
  </mergeCells>
  <pageMargins left="0.19685039370078741" right="0" top="0.39370078740157483" bottom="0.78740157480314965" header="0.31496062992125984" footer="0.31496062992125984"/>
  <pageSetup orientation="portrait" r:id="rId1"/>
  <headerFooter alignWithMargins="0">
    <oddHeader>&amp;R&amp;9Página &amp;P de &amp;N</oddHeader>
    <oddFooter xml:space="preserve">&amp;LLUGAR Y FECHA&amp;RNOMBRE CIA. REPRESENTANTE LEGAL Y FIRMA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Catálogo de conceptos</vt:lpstr>
      <vt:lpstr>'Catálogo de conceptos'!Títulos_a_imprimir</vt:lpstr>
      <vt:lpstr>Resumen!Títulos_a_imprimir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Caros</dc:creator>
  <cp:lastModifiedBy>sct</cp:lastModifiedBy>
  <cp:lastPrinted>2019-05-07T01:21:06Z</cp:lastPrinted>
  <dcterms:created xsi:type="dcterms:W3CDTF">2011-03-22T21:07:43Z</dcterms:created>
  <dcterms:modified xsi:type="dcterms:W3CDTF">2019-05-20T06:59:53Z</dcterms:modified>
</cp:coreProperties>
</file>